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x Projection" sheetId="1" state="visible" r:id="rId1"/>
    <sheet xmlns:r="http://schemas.openxmlformats.org/officeDocument/2006/relationships" name="Equipment" sheetId="2" state="visible" r:id="rId2"/>
    <sheet xmlns:r="http://schemas.openxmlformats.org/officeDocument/2006/relationships" name="Credits" sheetId="3" state="visible" r:id="rId3"/>
    <sheet xmlns:r="http://schemas.openxmlformats.org/officeDocument/2006/relationships" name="Q4 Calendar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"/>
    <numFmt numFmtId="165" formatCode="&quot;$&quot;#,##0.00"/>
  </numFmts>
  <fonts count="11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color rgb="008F7A6A"/>
      <sz val="9"/>
    </font>
    <font>
      <b val="1"/>
      <color rgb="002A2622"/>
    </font>
    <font>
      <b val="1"/>
      <color rgb="00B5482E"/>
      <sz val="12"/>
    </font>
    <font>
      <color rgb="002A2622"/>
    </font>
    <font>
      <b val="1"/>
    </font>
    <font>
      <i val="1"/>
      <color rgb="008F7A6A"/>
      <sz val="9"/>
    </font>
    <font>
      <b val="1"/>
      <color rgb="002E7D4F"/>
      <sz val="12"/>
    </font>
    <font>
      <b val="1"/>
      <color rgb="00FFFFFF"/>
    </font>
    <font/>
  </fonts>
  <fills count="4">
    <fill>
      <patternFill/>
    </fill>
    <fill>
      <patternFill patternType="gray125"/>
    </fill>
    <fill>
      <patternFill patternType="solid">
        <fgColor rgb="00FFF6D5"/>
      </patternFill>
    </fill>
    <fill>
      <patternFill patternType="solid">
        <fgColor rgb="00B5482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  <xf numFmtId="164" fontId="5" fillId="2" borderId="0" pivotButton="0" quotePrefix="0" xfId="0"/>
    <xf numFmtId="0" fontId="5" fillId="2" borderId="0" pivotButton="0" quotePrefix="0" xfId="0"/>
    <xf numFmtId="2" fontId="5" fillId="2" borderId="0" pivotButton="0" quotePrefix="0" xfId="0"/>
    <xf numFmtId="164" fontId="6" fillId="0" borderId="0" pivotButton="0" quotePrefix="0" xfId="0"/>
    <xf numFmtId="0" fontId="7" fillId="0" borderId="0" pivotButton="0" quotePrefix="0" xfId="0"/>
    <xf numFmtId="9" fontId="5" fillId="2" borderId="0" pivotButton="0" quotePrefix="0" xfId="0"/>
    <xf numFmtId="164" fontId="4" fillId="0" borderId="0" pivotButton="0" quotePrefix="0" xfId="0"/>
    <xf numFmtId="164" fontId="8" fillId="0" borderId="0" pivotButton="0" quotePrefix="0" xfId="0"/>
    <xf numFmtId="0" fontId="9" fillId="3" borderId="0" pivotButton="0" quotePrefix="0" xfId="0"/>
    <xf numFmtId="164" fontId="10" fillId="0" borderId="0" pivotButton="0" quotePrefix="0" xfId="0"/>
    <xf numFmtId="3" fontId="5" fillId="2" borderId="0" pivotButton="0" quotePrefix="0" xfId="0"/>
    <xf numFmtId="165" fontId="5" fillId="2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42" customWidth="1" min="1" max="1"/>
    <col width="18" customWidth="1" min="2" max="2"/>
    <col width="50" customWidth="1" min="3" max="3"/>
  </cols>
  <sheetData>
    <row r="1">
      <c r="A1" s="1" t="inlineStr">
        <is>
          <t>Year-End Tax Planner — Projection</t>
        </is>
      </c>
    </row>
    <row r="2">
      <c r="A2" s="2" t="inlineStr">
        <is>
          <t>The Restaurant Owner Hub  ·  free tool  ·  yellow cells are inputs  ·  estimates only, confirm with your CPA</t>
        </is>
      </c>
    </row>
    <row r="4">
      <c r="A4" s="3" t="inlineStr">
        <is>
          <t>STEP 1 — Where you stand</t>
        </is>
      </c>
    </row>
    <row r="5">
      <c r="A5" s="4" t="inlineStr">
        <is>
          <t>Year-to-date net profit (from P&amp;L)</t>
        </is>
      </c>
      <c r="B5" s="5" t="n">
        <v>145000</v>
      </c>
    </row>
    <row r="6">
      <c r="A6" s="4" t="inlineStr">
        <is>
          <t>Months of data in YTD figure</t>
        </is>
      </c>
      <c r="B6" s="6" t="n">
        <v>8</v>
      </c>
    </row>
    <row r="7">
      <c r="A7" s="4" t="inlineStr">
        <is>
          <t>Expected Q4 vs. average month (1.0 = same, 1.3 = 30% busier)</t>
        </is>
      </c>
      <c r="B7" s="7" t="n">
        <v>1.25</v>
      </c>
    </row>
    <row r="8">
      <c r="A8" s="4" t="inlineStr">
        <is>
          <t>Projected full-year profit before planning</t>
        </is>
      </c>
      <c r="B8" s="8">
        <f>B5+(B5/B6)*(12-B6)*B7</f>
        <v/>
      </c>
      <c r="C8" s="9" t="inlineStr">
        <is>
          <t>YTD plus remaining months at the Q4 multiplier</t>
        </is>
      </c>
    </row>
    <row r="9">
      <c r="A9" s="4" t="inlineStr">
        <is>
          <t>Combined federal + state tax rate on profit</t>
        </is>
      </c>
      <c r="B9" s="10" t="n">
        <v>0.3</v>
      </c>
      <c r="C9" s="9" t="inlineStr">
        <is>
          <t>Ask your CPA; 25-37% is typical for pass-through owners</t>
        </is>
      </c>
    </row>
    <row r="10">
      <c r="A10" s="4" t="inlineStr">
        <is>
          <t>Estimated tax paid so far this year</t>
        </is>
      </c>
      <c r="B10" s="5" t="n">
        <v>30000</v>
      </c>
    </row>
    <row r="11">
      <c r="A11" s="4" t="inlineStr">
        <is>
          <t>Last year's total tax</t>
        </is>
      </c>
      <c r="B11" s="5" t="n">
        <v>38000</v>
      </c>
    </row>
    <row r="13">
      <c r="A13" s="3" t="inlineStr">
        <is>
          <t>STEP 2 — Planning moves</t>
        </is>
      </c>
    </row>
    <row r="14">
      <c r="A14" s="4" t="inlineStr">
        <is>
          <t>Section 179 equipment placed in service by Dec 31 (from Equipment tab)</t>
        </is>
      </c>
      <c r="B14" s="8">
        <f>Equipment!C13</f>
        <v/>
      </c>
    </row>
    <row r="15">
      <c r="A15" s="4" t="inlineStr">
        <is>
          <t>Expenses prepaid / accelerated into December</t>
        </is>
      </c>
      <c r="B15" s="5" t="n">
        <v>8000</v>
      </c>
    </row>
    <row r="16">
      <c r="A16" s="4" t="inlineStr">
        <is>
          <t>Year-end bonuses paid in December</t>
        </is>
      </c>
      <c r="B16" s="5" t="n">
        <v>5000</v>
      </c>
    </row>
    <row r="17">
      <c r="A17" s="4" t="inlineStr">
        <is>
          <t>Retirement plan contribution</t>
        </is>
      </c>
      <c r="B17" s="5" t="n">
        <v>15000</v>
      </c>
    </row>
    <row r="18">
      <c r="A18" s="4" t="inlineStr">
        <is>
          <t>Income deferred to January</t>
        </is>
      </c>
      <c r="B18" s="5" t="n">
        <v>0</v>
      </c>
    </row>
    <row r="19">
      <c r="A19" s="4" t="inlineStr">
        <is>
          <t>Total deductions from planning</t>
        </is>
      </c>
      <c r="B19" s="8">
        <f>SUM(B14:B18)</f>
        <v/>
      </c>
    </row>
    <row r="21">
      <c r="A21" s="3" t="inlineStr">
        <is>
          <t>STEP 3 — Result</t>
        </is>
      </c>
    </row>
    <row r="22">
      <c r="A22" s="4" t="inlineStr">
        <is>
          <t>Taxable profit after planning</t>
        </is>
      </c>
      <c r="B22" s="8">
        <f>MAX(0,B8-B19)</f>
        <v/>
      </c>
    </row>
    <row r="23">
      <c r="A23" s="4" t="inlineStr">
        <is>
          <t>Estimated tax before credits</t>
        </is>
      </c>
      <c r="B23" s="8">
        <f>B22*B9</f>
        <v/>
      </c>
    </row>
    <row r="24">
      <c r="A24" s="4" t="inlineStr">
        <is>
          <t>Tax credits (from Credits tab)</t>
        </is>
      </c>
      <c r="B24" s="8">
        <f>Credits!B12</f>
        <v/>
      </c>
    </row>
    <row r="25">
      <c r="A25" s="4" t="inlineStr">
        <is>
          <t>Estimated tax after credits</t>
        </is>
      </c>
      <c r="B25" s="11">
        <f>MAX(0,B23-B24)</f>
        <v/>
      </c>
    </row>
    <row r="26">
      <c r="A26" s="4" t="inlineStr">
        <is>
          <t>Tax without any planning (for comparison)</t>
        </is>
      </c>
      <c r="B26" s="8">
        <f>B8*B9</f>
        <v/>
      </c>
    </row>
    <row r="27">
      <c r="A27" s="4" t="inlineStr">
        <is>
          <t>Estimated savings from planning</t>
        </is>
      </c>
      <c r="B27" s="12">
        <f>B26-B25</f>
        <v/>
      </c>
    </row>
    <row r="28">
      <c r="A28" s="4" t="inlineStr">
        <is>
          <t>Still owed vs. estimates paid</t>
        </is>
      </c>
      <c r="B28" s="8">
        <f>B25-B10</f>
        <v/>
      </c>
      <c r="C28" s="9" t="inlineStr">
        <is>
          <t>Positive = top up your Jan 15 estimate</t>
        </is>
      </c>
    </row>
    <row r="29">
      <c r="A29" s="4" t="inlineStr">
        <is>
          <t>Safe-harbor target (100% of last year)</t>
        </is>
      </c>
      <c r="B29" s="8">
        <f>B11</f>
        <v/>
      </c>
      <c r="C29" s="9" t="inlineStr">
        <is>
          <t>Use 110% of last year if your CPA says you're over the AGI threshold</t>
        </is>
      </c>
    </row>
    <row r="30">
      <c r="A30" s="4" t="inlineStr">
        <is>
          <t>Safe-harbor shortfall</t>
        </is>
      </c>
      <c r="B30" s="8">
        <f>MAX(0,B29-B10)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cols>
    <col width="36" customWidth="1" min="1" max="1"/>
    <col width="14" customWidth="1" min="2" max="2"/>
    <col width="14" customWidth="1" min="3" max="3"/>
    <col width="22" customWidth="1" min="4" max="4"/>
    <col width="16" customWidth="1" min="5" max="5"/>
  </cols>
  <sheetData>
    <row r="1">
      <c r="A1" s="1" t="inlineStr">
        <is>
          <t>Section 179 Purchase List</t>
        </is>
      </c>
    </row>
    <row r="2">
      <c r="A2" s="2" t="inlineStr">
        <is>
          <t>The Restaurant Owner Hub  ·  free tool  ·  yellow cells are inputs  ·  estimates only, confirm with your CPA</t>
        </is>
      </c>
    </row>
    <row r="4">
      <c r="A4" s="13" t="inlineStr">
        <is>
          <t>Item</t>
        </is>
      </c>
      <c r="B4" s="13" t="inlineStr">
        <is>
          <t>Cost</t>
        </is>
      </c>
      <c r="C4" s="13" t="inlineStr">
        <is>
          <t>Counts in 2026</t>
        </is>
      </c>
      <c r="D4" s="13" t="inlineStr">
        <is>
          <t>In service by Dec 31? (Y/N)</t>
        </is>
      </c>
      <c r="E4" s="13" t="inlineStr">
        <is>
          <t>Tax saved</t>
        </is>
      </c>
    </row>
    <row r="5">
      <c r="A5" s="6" t="inlineStr">
        <is>
          <t>Combi oven</t>
        </is>
      </c>
      <c r="B5" s="5" t="n">
        <v>18000</v>
      </c>
      <c r="C5" s="14">
        <f>IF(UPPER(D5)="Y",B5,0)</f>
        <v/>
      </c>
      <c r="D5" s="6" t="inlineStr">
        <is>
          <t>Y</t>
        </is>
      </c>
      <c r="E5" s="14">
        <f>C5*'Tax Projection'!$B$9</f>
        <v/>
      </c>
    </row>
    <row r="6">
      <c r="A6" s="6" t="inlineStr">
        <is>
          <t>Reach-in refrigerator</t>
        </is>
      </c>
      <c r="B6" s="5" t="n">
        <v>4500</v>
      </c>
      <c r="C6" s="14">
        <f>IF(UPPER(D6)="Y",B6,0)</f>
        <v/>
      </c>
      <c r="D6" s="6" t="inlineStr">
        <is>
          <t>Y</t>
        </is>
      </c>
      <c r="E6" s="14">
        <f>C6*'Tax Projection'!$B$9</f>
        <v/>
      </c>
    </row>
    <row r="7">
      <c r="A7" s="6" t="inlineStr">
        <is>
          <t>Dining room furniture</t>
        </is>
      </c>
      <c r="B7" s="5" t="n">
        <v>12000</v>
      </c>
      <c r="C7" s="14">
        <f>IF(UPPER(D7)="Y",B7,0)</f>
        <v/>
      </c>
      <c r="D7" s="6" t="inlineStr">
        <is>
          <t>N</t>
        </is>
      </c>
      <c r="E7" s="14">
        <f>C7*'Tax Projection'!$B$9</f>
        <v/>
      </c>
    </row>
    <row r="8">
      <c r="A8" s="6" t="inlineStr">
        <is>
          <t>POS tablets + KDS screens</t>
        </is>
      </c>
      <c r="B8" s="5" t="n">
        <v>2400</v>
      </c>
      <c r="C8" s="14">
        <f>IF(UPPER(D8)="Y",B8,0)</f>
        <v/>
      </c>
      <c r="D8" s="6" t="inlineStr">
        <is>
          <t>Y</t>
        </is>
      </c>
      <c r="E8" s="14">
        <f>C8*'Tax Projection'!$B$9</f>
        <v/>
      </c>
    </row>
    <row r="9">
      <c r="A9" s="6" t="inlineStr"/>
      <c r="B9" s="5" t="n">
        <v>0</v>
      </c>
      <c r="C9" s="14">
        <f>IF(UPPER(D9)="Y",B9,0)</f>
        <v/>
      </c>
      <c r="D9" s="6" t="inlineStr">
        <is>
          <t>Y</t>
        </is>
      </c>
      <c r="E9" s="14">
        <f>C9*'Tax Projection'!$B$9</f>
        <v/>
      </c>
    </row>
    <row r="10">
      <c r="A10" s="6" t="inlineStr"/>
      <c r="B10" s="5" t="n">
        <v>0</v>
      </c>
      <c r="C10" s="14">
        <f>IF(UPPER(D10)="Y",B10,0)</f>
        <v/>
      </c>
      <c r="D10" s="6" t="inlineStr">
        <is>
          <t>Y</t>
        </is>
      </c>
      <c r="E10" s="14">
        <f>C10*'Tax Projection'!$B$9</f>
        <v/>
      </c>
    </row>
    <row r="11">
      <c r="A11" s="6" t="inlineStr"/>
      <c r="B11" s="5" t="n">
        <v>0</v>
      </c>
      <c r="C11" s="14">
        <f>IF(UPPER(D11)="Y",B11,0)</f>
        <v/>
      </c>
      <c r="D11" s="6" t="inlineStr">
        <is>
          <t>Y</t>
        </is>
      </c>
      <c r="E11" s="14">
        <f>C11*'Tax Projection'!$B$9</f>
        <v/>
      </c>
    </row>
    <row r="12">
      <c r="A12" s="6" t="inlineStr"/>
      <c r="B12" s="5" t="n">
        <v>0</v>
      </c>
      <c r="C12" s="14">
        <f>IF(UPPER(D12)="Y",B12,0)</f>
        <v/>
      </c>
      <c r="D12" s="6" t="inlineStr">
        <is>
          <t>Y</t>
        </is>
      </c>
      <c r="E12" s="14">
        <f>C12*'Tax Projection'!$B$9</f>
        <v/>
      </c>
    </row>
    <row r="13">
      <c r="A13" s="4" t="inlineStr">
        <is>
          <t>Total deductible in 2026</t>
        </is>
      </c>
      <c r="C13" s="8">
        <f>SUM(C5:C12)</f>
        <v/>
      </c>
      <c r="E13" s="8">
        <f>SUM(E5:E12)</f>
        <v/>
      </c>
    </row>
    <row r="15">
      <c r="A15" s="9" t="inlineStr">
        <is>
          <t>Only equipment installed and usable by December 31 counts. Ordered-but-not-delivered rolls into next year.</t>
        </is>
      </c>
    </row>
    <row r="16">
      <c r="A16" s="9" t="inlineStr">
        <is>
          <t>Cobblestone POS has no monthly software fee, so POS hardware is the only line on your books — and it's deductible. www.cobblestonepos.com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44" customWidth="1" min="1" max="1"/>
    <col width="16" customWidth="1" min="2" max="2"/>
    <col width="48" customWidth="1" min="3" max="3"/>
  </cols>
  <sheetData>
    <row r="1">
      <c r="A1" s="1" t="inlineStr">
        <is>
          <t>Tax Credits Estimator</t>
        </is>
      </c>
    </row>
    <row r="2">
      <c r="A2" s="2" t="inlineStr">
        <is>
          <t>The Restaurant Owner Hub  ·  free tool  ·  yellow cells are inputs  ·  estimates only, confirm with your CPA</t>
        </is>
      </c>
    </row>
    <row r="4">
      <c r="A4" s="3" t="inlineStr">
        <is>
          <t>FICA tip credit</t>
        </is>
      </c>
    </row>
    <row r="5">
      <c r="A5" s="4" t="inlineStr">
        <is>
          <t>Total reported tips this year</t>
        </is>
      </c>
      <c r="B5" s="5" t="n">
        <v>400000</v>
      </c>
    </row>
    <row r="6">
      <c r="A6" s="4" t="inlineStr">
        <is>
          <t>Tipped employee hours this year</t>
        </is>
      </c>
      <c r="B6" s="15" t="n">
        <v>20000</v>
      </c>
    </row>
    <row r="7">
      <c r="A7" s="4" t="inlineStr">
        <is>
          <t>Cash wage paid per hour (before tips)</t>
        </is>
      </c>
      <c r="B7" s="16" t="n">
        <v>2.13</v>
      </c>
    </row>
    <row r="8">
      <c r="A8" s="4" t="inlineStr">
        <is>
          <t>Tips needed to reach $5.15/hr threshold</t>
        </is>
      </c>
      <c r="B8" s="8">
        <f>MAX(0,(5.15-B7)*B6)</f>
        <v/>
      </c>
      <c r="C8" s="9" t="inlineStr">
        <is>
          <t>Credit applies only to tips above the $5.15 federal reference wage</t>
        </is>
      </c>
    </row>
    <row r="9">
      <c r="A9" s="4" t="inlineStr">
        <is>
          <t>Creditable tips</t>
        </is>
      </c>
      <c r="B9" s="8">
        <f>MAX(0,B5-B8)</f>
        <v/>
      </c>
    </row>
    <row r="10">
      <c r="A10" s="4" t="inlineStr">
        <is>
          <t>Estimated FICA tip credit (7.65%)</t>
        </is>
      </c>
      <c r="B10" s="8">
        <f>B9*0.0765</f>
        <v/>
      </c>
    </row>
    <row r="11">
      <c r="A11" s="4" t="inlineStr">
        <is>
          <t>Work Opportunity Tax Credit (eligible hires × avg credit)</t>
        </is>
      </c>
      <c r="B11" s="5" t="n">
        <v>0</v>
      </c>
      <c r="C11" s="9" t="inlineStr">
        <is>
          <t>Roughly $2,400 per certified hire; form must be filed within 28 days of hire</t>
        </is>
      </c>
    </row>
    <row r="12">
      <c r="A12" s="4" t="inlineStr">
        <is>
          <t>Total estimated credits</t>
        </is>
      </c>
      <c r="B12" s="11">
        <f>B10+B11</f>
        <v/>
      </c>
    </row>
    <row r="14">
      <c r="A14" s="9" t="inlineStr">
        <is>
          <t>Credits are estimates. Your CPA calculates the actual figures on Form 8846 and Form 5884.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6" customWidth="1" min="1" max="1"/>
    <col width="70" customWidth="1" min="2" max="2"/>
    <col width="12" customWidth="1" min="3" max="3"/>
  </cols>
  <sheetData>
    <row r="1">
      <c r="A1" s="1" t="inlineStr">
        <is>
          <t>Q4 Tax Calendar Checklist</t>
        </is>
      </c>
    </row>
    <row r="2">
      <c r="A2" s="2" t="inlineStr">
        <is>
          <t>The Restaurant Owner Hub  ·  free tool  ·  yellow cells are inputs  ·  estimates only, confirm with your CPA</t>
        </is>
      </c>
    </row>
    <row r="4">
      <c r="A4" s="13" t="inlineStr">
        <is>
          <t>When</t>
        </is>
      </c>
      <c r="B4" s="13" t="inlineStr">
        <is>
          <t>Action</t>
        </is>
      </c>
      <c r="C4" s="13" t="inlineStr">
        <is>
          <t>Done (Y/N)</t>
        </is>
      </c>
    </row>
    <row r="5">
      <c r="A5" t="inlineStr">
        <is>
          <t>Mid-Sept</t>
        </is>
      </c>
      <c r="B5" t="inlineStr">
        <is>
          <t>Pull YTD profit; book CPA meeting; list equipment you'd buy in the next 6 months anyway</t>
        </is>
      </c>
      <c r="C5" s="6" t="inlineStr">
        <is>
          <t>N</t>
        </is>
      </c>
    </row>
    <row r="6">
      <c r="A6" t="inlineStr">
        <is>
          <t>Sept</t>
        </is>
      </c>
      <c r="B6" t="inlineStr">
        <is>
          <t>Confirm tip reporting runs through POS/payroll all year</t>
        </is>
      </c>
      <c r="C6" s="6" t="inlineStr">
        <is>
          <t>N</t>
        </is>
      </c>
    </row>
    <row r="7">
      <c r="A7" t="inlineStr">
        <is>
          <t>Oct</t>
        </is>
      </c>
      <c r="B7" t="inlineStr">
        <is>
          <t>Order long-lead equipment so it's installed by Dec 31</t>
        </is>
      </c>
      <c r="C7" s="6" t="inlineStr">
        <is>
          <t>N</t>
        </is>
      </c>
    </row>
    <row r="8">
      <c r="A8" t="inlineStr">
        <is>
          <t>Oct</t>
        </is>
      </c>
      <c r="B8" t="inlineStr">
        <is>
          <t>Choose retirement plan type with CPA</t>
        </is>
      </c>
      <c r="C8" s="6" t="inlineStr">
        <is>
          <t>N</t>
        </is>
      </c>
    </row>
    <row r="9">
      <c r="A9" t="inlineStr">
        <is>
          <t>Nov</t>
        </is>
      </c>
      <c r="B9" t="inlineStr">
        <is>
          <t>Update projection; decide prepay vs. defer strategy</t>
        </is>
      </c>
      <c r="C9" s="6" t="inlineStr">
        <is>
          <t>N</t>
        </is>
      </c>
    </row>
    <row r="10">
      <c r="A10" t="inlineStr">
        <is>
          <t>Nov</t>
        </is>
      </c>
      <c r="B10" t="inlineStr">
        <is>
          <t>Open Solo 401(k) if using one (must exist by Dec 31)</t>
        </is>
      </c>
      <c r="C10" s="6" t="inlineStr">
        <is>
          <t>N</t>
        </is>
      </c>
    </row>
    <row r="11">
      <c r="A11" t="inlineStr">
        <is>
          <t>Dec</t>
        </is>
      </c>
      <c r="B11" t="inlineStr">
        <is>
          <t>Execute prepayments and December bonuses</t>
        </is>
      </c>
      <c r="C11" s="6" t="inlineStr">
        <is>
          <t>N</t>
        </is>
      </c>
    </row>
    <row r="12">
      <c r="A12" t="inlineStr">
        <is>
          <t>Dec</t>
        </is>
      </c>
      <c r="B12" t="inlineStr">
        <is>
          <t>Confirm every purchase is placed in service</t>
        </is>
      </c>
      <c r="C12" s="6" t="inlineStr">
        <is>
          <t>N</t>
        </is>
      </c>
    </row>
    <row r="13">
      <c r="A13" t="inlineStr">
        <is>
          <t>Dec</t>
        </is>
      </c>
      <c r="B13" t="inlineStr">
        <is>
          <t>Reconcile tip reporting; gather WOTC certifications</t>
        </is>
      </c>
      <c r="C13" s="6" t="inlineStr">
        <is>
          <t>N</t>
        </is>
      </c>
    </row>
    <row r="14">
      <c r="A14" t="inlineStr">
        <is>
          <t>Jan 15</t>
        </is>
      </c>
      <c r="B14" t="inlineStr">
        <is>
          <t>Final estimated payment (check safe-harbor)</t>
        </is>
      </c>
      <c r="C14" s="6" t="inlineStr">
        <is>
          <t>N</t>
        </is>
      </c>
    </row>
    <row r="16">
      <c r="A16" s="4" t="inlineStr">
        <is>
          <t>Items complete</t>
        </is>
      </c>
      <c r="B16" s="17">
        <f>COUNTIF(C5:C14,"Y")&amp;" of "&amp;COUNTA(A5:A14)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2026-09-05T19:38:46Z</dcterms:created>
  <dcterms:modified xmlns:dcterms="http://purl.org/dc/terms/" xmlns:xsi="http://www.w3.org/2001/XMLSchema-instance" xsi:type="dcterms:W3CDTF">2026-09-05T19:38:46Z</dcterms:modified>
</cp:coreProperties>
</file>