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iry Cost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$#,##0.00"/>
    <numFmt numFmtId="165" formatCode="$#,##0"/>
    <numFmt numFmtId="166" formatCode="0.0%"/>
  </numFmts>
  <fonts count="9">
    <font>
      <name val="Calibri"/>
      <family val="2"/>
      <color theme="1"/>
      <sz val="11"/>
      <scheme val="minor"/>
    </font>
    <font>
      <name val="Calibri"/>
      <b val="1"/>
      <color rgb="002A2622"/>
      <sz val="16"/>
    </font>
    <font>
      <name val="Calibri"/>
      <color rgb="008F7A6A"/>
      <sz val="9"/>
    </font>
    <font>
      <b val="1"/>
      <color rgb="00B5482E"/>
      <sz val="11"/>
    </font>
    <font>
      <b val="1"/>
      <color rgb="00FFFFFF"/>
    </font>
    <font>
      <color rgb="002A2622"/>
    </font>
    <font>
      <b val="1"/>
      <color rgb="002A2622"/>
    </font>
    <font>
      <b val="1"/>
      <color rgb="00B5482E"/>
      <sz val="13"/>
    </font>
    <font>
      <i val="1"/>
      <color rgb="008F7A6A"/>
      <sz val="9"/>
    </font>
  </fonts>
  <fills count="4">
    <fill>
      <patternFill/>
    </fill>
    <fill>
      <patternFill patternType="gray125"/>
    </fill>
    <fill>
      <patternFill patternType="solid">
        <fgColor rgb="00B5482E"/>
      </patternFill>
    </fill>
    <fill>
      <patternFill patternType="solid">
        <fgColor rgb="00FFF6D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vertical="center" wrapText="1"/>
    </xf>
    <xf numFmtId="0" fontId="5" fillId="3" borderId="0" pivotButton="0" quotePrefix="0" xfId="0"/>
    <xf numFmtId="164" fontId="5" fillId="3" borderId="0" pivotButton="0" quotePrefix="0" xfId="0"/>
    <xf numFmtId="4" fontId="5" fillId="3" borderId="0" pivotButton="0" quotePrefix="0" xfId="0"/>
    <xf numFmtId="164" fontId="3" fillId="0" borderId="0" pivotButton="0" quotePrefix="0" xfId="0"/>
    <xf numFmtId="0" fontId="6" fillId="0" borderId="0" pivotButton="0" quotePrefix="0" xfId="0"/>
    <xf numFmtId="164" fontId="7" fillId="0" borderId="0" pivotButton="0" quotePrefix="0" xfId="0"/>
    <xf numFmtId="165" fontId="7" fillId="0" borderId="0" pivotButton="0" quotePrefix="0" xfId="0"/>
    <xf numFmtId="165" fontId="5" fillId="3" borderId="0" pivotButton="0" quotePrefix="0" xfId="0"/>
    <xf numFmtId="166" fontId="7" fillId="0" borderId="0" pivotButton="0" quotePrefix="0" xfId="0"/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30"/>
  <sheetViews>
    <sheetView workbookViewId="0">
      <selection activeCell="A1" sqref="A1"/>
    </sheetView>
  </sheetViews>
  <sheetFormatPr baseColWidth="8" defaultRowHeight="15"/>
  <cols>
    <col width="26" customWidth="1" min="1" max="1"/>
    <col width="12" customWidth="1" min="2" max="2"/>
    <col width="14" customWidth="1" min="3" max="3"/>
    <col width="14" customWidth="1" min="4" max="4"/>
    <col width="14" customWidth="1" min="5" max="5"/>
    <col width="14" customWidth="1" min="6" max="6"/>
    <col width="16" customWidth="1" min="7" max="7"/>
    <col width="16" customWidth="1" min="8" max="8"/>
  </cols>
  <sheetData>
    <row r="1">
      <c r="A1" s="1" t="inlineStr">
        <is>
          <t>Dairy and Butter Cost Tracker</t>
        </is>
      </c>
    </row>
    <row r="2">
      <c r="A2" s="2" t="inlineStr">
        <is>
          <t>The Owner's Notebook  ·  free tool  ·  yellow cells are inputs</t>
        </is>
      </c>
    </row>
    <row r="4">
      <c r="A4" s="3" t="inlineStr">
        <is>
          <t>ENTER PRICE PER LB AND WEEKLY USAGE FOR EACH DAIRY ITEM</t>
        </is>
      </c>
    </row>
    <row r="5">
      <c r="A5" s="4" t="inlineStr">
        <is>
          <t>Item</t>
        </is>
      </c>
      <c r="B5" s="4" t="inlineStr">
        <is>
          <t>Unit</t>
        </is>
      </c>
      <c r="C5" s="4" t="inlineStr">
        <is>
          <t>Current $/lb</t>
        </is>
      </c>
      <c r="D5" s="4" t="inlineStr">
        <is>
          <t>Quote $/lb</t>
        </is>
      </c>
      <c r="E5" s="4" t="inlineStr">
        <is>
          <t>Weekly lbs used</t>
        </is>
      </c>
      <c r="F5" s="4" t="inlineStr">
        <is>
          <t>Weekly waste lbs</t>
        </is>
      </c>
      <c r="G5" s="4" t="inlineStr">
        <is>
          <t>Weekly cost now</t>
        </is>
      </c>
      <c r="H5" s="4" t="inlineStr">
        <is>
          <t>Weekly savings w/ quote</t>
        </is>
      </c>
    </row>
    <row r="6">
      <c r="A6" s="5" t="inlineStr">
        <is>
          <t>Butter, unsalted</t>
        </is>
      </c>
      <c r="B6" s="5" t="inlineStr">
        <is>
          <t>lb</t>
        </is>
      </c>
      <c r="C6" s="6" t="n">
        <v>3.9</v>
      </c>
      <c r="D6" s="6" t="n">
        <v>3.6</v>
      </c>
      <c r="E6" s="7" t="n">
        <v>40</v>
      </c>
      <c r="F6" s="7" t="n">
        <v>2</v>
      </c>
      <c r="G6" s="8">
        <f>IF(OR(C6="",E6=""),"",C6*E6)</f>
        <v/>
      </c>
      <c r="H6" s="8">
        <f>IF(OR(D6="",C6="",E6=""),"",(C6-D6)*E6)</f>
        <v/>
      </c>
    </row>
    <row r="7">
      <c r="A7" s="5" t="inlineStr">
        <is>
          <t>Mozzarella, shredded</t>
        </is>
      </c>
      <c r="B7" s="5" t="inlineStr">
        <is>
          <t>lb</t>
        </is>
      </c>
      <c r="C7" s="6" t="n">
        <v>3.7</v>
      </c>
      <c r="D7" s="6" t="n">
        <v>3.5</v>
      </c>
      <c r="E7" s="7" t="n">
        <v>60</v>
      </c>
      <c r="F7" s="7" t="n">
        <v>4</v>
      </c>
      <c r="G7" s="8">
        <f>IF(OR(C7="",E7=""),"",C7*E7)</f>
        <v/>
      </c>
      <c r="H7" s="8">
        <f>IF(OR(D7="",C7="",E7=""),"",(C7-D7)*E7)</f>
        <v/>
      </c>
    </row>
    <row r="8">
      <c r="A8" s="5" t="inlineStr">
        <is>
          <t>Cheddar, shredded</t>
        </is>
      </c>
      <c r="B8" s="5" t="inlineStr">
        <is>
          <t>lb</t>
        </is>
      </c>
      <c r="C8" s="6" t="n">
        <v>4.2</v>
      </c>
      <c r="D8" s="6" t="n">
        <v>4</v>
      </c>
      <c r="E8" s="7" t="n">
        <v>35</v>
      </c>
      <c r="F8" s="7" t="n">
        <v>2</v>
      </c>
      <c r="G8" s="8">
        <f>IF(OR(C8="",E8=""),"",C8*E8)</f>
        <v/>
      </c>
      <c r="H8" s="8">
        <f>IF(OR(D8="",C8="",E8=""),"",(C8-D8)*E8)</f>
        <v/>
      </c>
    </row>
    <row r="9">
      <c r="A9" s="5" t="inlineStr">
        <is>
          <t>Heavy cream</t>
        </is>
      </c>
      <c r="B9" s="5" t="inlineStr">
        <is>
          <t>lb</t>
        </is>
      </c>
      <c r="C9" s="6" t="n">
        <v>3.1</v>
      </c>
      <c r="D9" s="6" t="n">
        <v>2.95</v>
      </c>
      <c r="E9" s="7" t="n">
        <v>50</v>
      </c>
      <c r="F9" s="7" t="n">
        <v>5</v>
      </c>
      <c r="G9" s="8">
        <f>IF(OR(C9="",E9=""),"",C9*E9)</f>
        <v/>
      </c>
      <c r="H9" s="8">
        <f>IF(OR(D9="",C9="",E9=""),"",(C9-D9)*E9)</f>
        <v/>
      </c>
    </row>
    <row r="10">
      <c r="A10" s="5" t="inlineStr">
        <is>
          <t>Parmesan</t>
        </is>
      </c>
      <c r="B10" s="5" t="inlineStr">
        <is>
          <t>lb</t>
        </is>
      </c>
      <c r="C10" s="6" t="n">
        <v>8.5</v>
      </c>
      <c r="D10" s="6" t="n">
        <v>8.1</v>
      </c>
      <c r="E10" s="7" t="n">
        <v>12</v>
      </c>
      <c r="F10" s="7" t="n">
        <v>1</v>
      </c>
      <c r="G10" s="8">
        <f>IF(OR(C10="",E10=""),"",C10*E10)</f>
        <v/>
      </c>
      <c r="H10" s="8">
        <f>IF(OR(D10="",C10="",E10=""),"",(C10-D10)*E10)</f>
        <v/>
      </c>
    </row>
    <row r="11">
      <c r="A11" s="5" t="n"/>
      <c r="B11" s="5" t="n"/>
      <c r="C11" s="6" t="n"/>
      <c r="D11" s="6" t="n"/>
      <c r="E11" s="7" t="n"/>
      <c r="F11" s="7" t="n"/>
      <c r="G11" s="8">
        <f>IF(OR(C11="",E11=""),"",C11*E11)</f>
        <v/>
      </c>
      <c r="H11" s="8">
        <f>IF(OR(D11="",C11="",E11=""),"",(C11-D11)*E11)</f>
        <v/>
      </c>
    </row>
    <row r="12">
      <c r="A12" s="5" t="n"/>
      <c r="B12" s="5" t="n"/>
      <c r="C12" s="6" t="n"/>
      <c r="D12" s="6" t="n"/>
      <c r="E12" s="7" t="n"/>
      <c r="F12" s="7" t="n"/>
      <c r="G12" s="8">
        <f>IF(OR(C12="",E12=""),"",C12*E12)</f>
        <v/>
      </c>
      <c r="H12" s="8">
        <f>IF(OR(D12="",C12="",E12=""),"",(C12-D12)*E12)</f>
        <v/>
      </c>
    </row>
    <row r="13">
      <c r="A13" s="5" t="n"/>
      <c r="B13" s="5" t="n"/>
      <c r="C13" s="6" t="n"/>
      <c r="D13" s="6" t="n"/>
      <c r="E13" s="7" t="n"/>
      <c r="F13" s="7" t="n"/>
      <c r="G13" s="8">
        <f>IF(OR(C13="",E13=""),"",C13*E13)</f>
        <v/>
      </c>
      <c r="H13" s="8">
        <f>IF(OR(D13="",C13="",E13=""),"",(C13-D13)*E13)</f>
        <v/>
      </c>
    </row>
    <row r="14">
      <c r="A14" s="5" t="n"/>
      <c r="B14" s="5" t="n"/>
      <c r="C14" s="6" t="n"/>
      <c r="D14" s="6" t="n"/>
      <c r="E14" s="7" t="n"/>
      <c r="F14" s="7" t="n"/>
      <c r="G14" s="8">
        <f>IF(OR(C14="",E14=""),"",C14*E14)</f>
        <v/>
      </c>
      <c r="H14" s="8">
        <f>IF(OR(D14="",C14="",E14=""),"",(C14-D14)*E14)</f>
        <v/>
      </c>
    </row>
    <row r="15">
      <c r="A15" s="5" t="n"/>
      <c r="B15" s="5" t="n"/>
      <c r="C15" s="6" t="n"/>
      <c r="D15" s="6" t="n"/>
      <c r="E15" s="7" t="n"/>
      <c r="F15" s="7" t="n"/>
      <c r="G15" s="8">
        <f>IF(OR(C15="",E15=""),"",C15*E15)</f>
        <v/>
      </c>
      <c r="H15" s="8">
        <f>IF(OR(D15="",C15="",E15=""),"",(C15-D15)*E15)</f>
        <v/>
      </c>
    </row>
    <row r="16">
      <c r="A16" s="5" t="n"/>
      <c r="B16" s="5" t="n"/>
      <c r="C16" s="6" t="n"/>
      <c r="D16" s="6" t="n"/>
      <c r="E16" s="7" t="n"/>
      <c r="F16" s="7" t="n"/>
      <c r="G16" s="8">
        <f>IF(OR(C16="",E16=""),"",C16*E16)</f>
        <v/>
      </c>
      <c r="H16" s="8">
        <f>IF(OR(D16="",C16="",E16=""),"",(C16-D16)*E16)</f>
        <v/>
      </c>
    </row>
    <row r="17">
      <c r="A17" s="5" t="n"/>
      <c r="B17" s="5" t="n"/>
      <c r="C17" s="6" t="n"/>
      <c r="D17" s="6" t="n"/>
      <c r="E17" s="7" t="n"/>
      <c r="F17" s="7" t="n"/>
      <c r="G17" s="8">
        <f>IF(OR(C17="",E17=""),"",C17*E17)</f>
        <v/>
      </c>
      <c r="H17" s="8">
        <f>IF(OR(D17="",C17="",E17=""),"",(C17-D17)*E17)</f>
        <v/>
      </c>
    </row>
    <row r="18">
      <c r="A18" s="5" t="n"/>
      <c r="B18" s="5" t="n"/>
      <c r="C18" s="6" t="n"/>
      <c r="D18" s="6" t="n"/>
      <c r="E18" s="7" t="n"/>
      <c r="F18" s="7" t="n"/>
      <c r="G18" s="8">
        <f>IF(OR(C18="",E18=""),"",C18*E18)</f>
        <v/>
      </c>
      <c r="H18" s="8">
        <f>IF(OR(D18="",C18="",E18=""),"",(C18-D18)*E18)</f>
        <v/>
      </c>
    </row>
    <row r="19">
      <c r="A19" s="5" t="n"/>
      <c r="B19" s="5" t="n"/>
      <c r="C19" s="6" t="n"/>
      <c r="D19" s="6" t="n"/>
      <c r="E19" s="7" t="n"/>
      <c r="F19" s="7" t="n"/>
      <c r="G19" s="8">
        <f>IF(OR(C19="",E19=""),"",C19*E19)</f>
        <v/>
      </c>
      <c r="H19" s="8">
        <f>IF(OR(D19="",C19="",E19=""),"",(C19-D19)*E19)</f>
        <v/>
      </c>
    </row>
    <row r="20">
      <c r="A20" s="5" t="n"/>
      <c r="B20" s="5" t="n"/>
      <c r="C20" s="6" t="n"/>
      <c r="D20" s="6" t="n"/>
      <c r="E20" s="7" t="n"/>
      <c r="F20" s="7" t="n"/>
      <c r="G20" s="8">
        <f>IF(OR(C20="",E20=""),"",C20*E20)</f>
        <v/>
      </c>
      <c r="H20" s="8">
        <f>IF(OR(D20="",C20="",E20=""),"",(C20-D20)*E20)</f>
        <v/>
      </c>
    </row>
    <row r="22">
      <c r="A22" s="9" t="inlineStr">
        <is>
          <t>TOTAL WEEKLY DAIRY COST</t>
        </is>
      </c>
      <c r="G22" s="10">
        <f>SUM(G6:G20)</f>
        <v/>
      </c>
    </row>
    <row r="23">
      <c r="A23" s="9" t="inlineStr">
        <is>
          <t>WEEKLY SAVINGS WITH QUOTES</t>
        </is>
      </c>
      <c r="H23" s="10">
        <f>SUM(H6:H20)</f>
        <v/>
      </c>
    </row>
    <row r="24">
      <c r="A24" s="9" t="inlineStr">
        <is>
          <t>ANNUAL SAVINGS (x52)</t>
        </is>
      </c>
      <c r="H24" s="11">
        <f>H23*52</f>
        <v/>
      </c>
    </row>
    <row r="25">
      <c r="A25" s="9" t="inlineStr">
        <is>
          <t>WEEKLY WASTE COST</t>
        </is>
      </c>
      <c r="G25" s="10">
        <f>SUMPRODUCT(--(C6:C20&lt;&gt;""),C6:C20,F6:F20)</f>
        <v/>
      </c>
    </row>
    <row r="27">
      <c r="A27" s="9" t="inlineStr">
        <is>
          <t>Weekly sales ($)</t>
        </is>
      </c>
      <c r="B27" s="12" t="n">
        <v>15000</v>
      </c>
    </row>
    <row r="28">
      <c r="A28" s="9" t="inlineStr">
        <is>
          <t>Dairy as % of sales</t>
        </is>
      </c>
      <c r="B28" s="13">
        <f>IF(B27&gt;0,G22/B27,"")</f>
        <v/>
      </c>
    </row>
    <row r="30">
      <c r="A30" s="14" t="inlineStr">
        <is>
          <t>Compare the same pack size and grade. Waste cost uses your current price. Aim to lower both price and waste.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2026-10-22T12:07:01Z</dcterms:created>
  <dcterms:modified xmlns:dcterms="http://purl.org/dc/terms/" xmlns:xsi="http://www.w3.org/2001/XMLSchema-instance" xsi:type="dcterms:W3CDTF">2026-10-22T12:07:01Z</dcterms:modified>
</cp:coreProperties>
</file>