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ur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b val="1"/>
      <color rgb="00B5482E"/>
    </font>
    <font>
      <b val="1"/>
      <color rgb="002A2622"/>
    </font>
    <font/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164" fontId="5" fillId="0" borderId="0" pivotButton="0" quotePrefix="0" xfId="0"/>
    <xf numFmtId="164" fontId="6" fillId="0" borderId="0" pivotButton="0" quotePrefix="0" xfId="0"/>
    <xf numFmtId="0" fontId="7" fillId="0" borderId="0" pivotButton="0" quotePrefix="0" xfId="0"/>
    <xf numFmtId="9" fontId="4" fillId="3" borderId="0" pivotButton="0" quotePrefix="0" xfId="0"/>
    <xf numFmtId="0" fontId="8" fillId="0" borderId="0" pivotButton="0" quotePrefix="0" xfId="0"/>
    <xf numFmtId="164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Pour Cost &amp; Cocktail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Drink</t>
        </is>
      </c>
      <c r="B4" s="3" t="inlineStr">
        <is>
          <t>Bottle cost $</t>
        </is>
      </c>
      <c r="C4" s="3" t="inlineStr">
        <is>
          <t>Bottle oz</t>
        </is>
      </c>
      <c r="D4" s="3" t="inlineStr">
        <is>
          <t>Pour oz</t>
        </is>
      </c>
      <c r="E4" s="3" t="inlineStr">
        <is>
          <t>Spirit cost $</t>
        </is>
      </c>
      <c r="F4" s="3" t="inlineStr">
        <is>
          <t>Mixer+garnish $</t>
        </is>
      </c>
      <c r="G4" s="3" t="inlineStr">
        <is>
          <t>Total pour cost $</t>
        </is>
      </c>
    </row>
    <row r="5">
      <c r="A5" s="4" t="inlineStr">
        <is>
          <t>Well cocktail</t>
        </is>
      </c>
      <c r="B5" s="4" t="n">
        <v>24</v>
      </c>
      <c r="C5" s="4" t="n">
        <v>25.4</v>
      </c>
      <c r="D5" s="4" t="n">
        <v>1.5</v>
      </c>
      <c r="E5" s="5">
        <f>IF(C5=0,0,B5/C5*D5)</f>
        <v/>
      </c>
      <c r="F5" s="4" t="n">
        <v>0.5</v>
      </c>
      <c r="G5" s="6">
        <f>E5+F5</f>
        <v/>
      </c>
    </row>
    <row r="6">
      <c r="A6" s="4" t="inlineStr">
        <is>
          <t>Craft cocktail</t>
        </is>
      </c>
      <c r="B6" s="4" t="n">
        <v>24</v>
      </c>
      <c r="C6" s="4" t="n">
        <v>25.4</v>
      </c>
      <c r="D6" s="4" t="n">
        <v>1.5</v>
      </c>
      <c r="E6" s="5">
        <f>IF(C6=0,0,B6/C6*D6)</f>
        <v/>
      </c>
      <c r="F6" s="4" t="n">
        <v>0.5</v>
      </c>
      <c r="G6" s="6">
        <f>E6+F6</f>
        <v/>
      </c>
    </row>
    <row r="7">
      <c r="A7" s="4" t="inlineStr">
        <is>
          <t>Wine (glass)</t>
        </is>
      </c>
      <c r="B7" s="4" t="n">
        <v>24</v>
      </c>
      <c r="C7" s="4" t="n">
        <v>25.4</v>
      </c>
      <c r="D7" s="4" t="n">
        <v>1.5</v>
      </c>
      <c r="E7" s="5">
        <f>IF(C7=0,0,B7/C7*D7)</f>
        <v/>
      </c>
      <c r="F7" s="4" t="n">
        <v>0.5</v>
      </c>
      <c r="G7" s="6">
        <f>E7+F7</f>
        <v/>
      </c>
    </row>
    <row r="8">
      <c r="A8" s="4" t="inlineStr">
        <is>
          <t>Draft beer</t>
        </is>
      </c>
      <c r="B8" s="4" t="n">
        <v>24</v>
      </c>
      <c r="C8" s="4" t="n">
        <v>25.4</v>
      </c>
      <c r="D8" s="4" t="n">
        <v>1.5</v>
      </c>
      <c r="E8" s="5">
        <f>IF(C8=0,0,B8/C8*D8)</f>
        <v/>
      </c>
      <c r="F8" s="4" t="n">
        <v>0.5</v>
      </c>
      <c r="G8" s="6">
        <f>E8+F8</f>
        <v/>
      </c>
    </row>
    <row r="9">
      <c r="A9" s="4" t="inlineStr">
        <is>
          <t>Mocktail</t>
        </is>
      </c>
      <c r="B9" s="4" t="n">
        <v>24</v>
      </c>
      <c r="C9" s="4" t="n">
        <v>25.4</v>
      </c>
      <c r="D9" s="4" t="n">
        <v>1.5</v>
      </c>
      <c r="E9" s="5">
        <f>IF(C9=0,0,B9/C9*D9)</f>
        <v/>
      </c>
      <c r="F9" s="4" t="n">
        <v>0.5</v>
      </c>
      <c r="G9" s="6">
        <f>E9+F9</f>
        <v/>
      </c>
    </row>
    <row r="12">
      <c r="A12" s="7" t="inlineStr">
        <is>
          <t>Target pour cost %</t>
        </is>
      </c>
      <c r="B12" s="8" t="n">
        <v>0.2</v>
      </c>
    </row>
    <row r="14">
      <c r="A14" s="3" t="inlineStr">
        <is>
          <t>Drink</t>
        </is>
      </c>
      <c r="B14" s="3" t="inlineStr">
        <is>
          <t>Total pour cost $</t>
        </is>
      </c>
      <c r="C14" s="3" t="inlineStr">
        <is>
          <t>Suggested price $</t>
        </is>
      </c>
    </row>
    <row r="15">
      <c r="A15" s="9">
        <f>A5</f>
        <v/>
      </c>
      <c r="B15" s="10">
        <f>G5</f>
        <v/>
      </c>
      <c r="C15" s="6">
        <f>IF($B$12=0,0,G5/$B$12)</f>
        <v/>
      </c>
    </row>
    <row r="16">
      <c r="A16" s="9">
        <f>A6</f>
        <v/>
      </c>
      <c r="B16" s="10">
        <f>G6</f>
        <v/>
      </c>
      <c r="C16" s="6">
        <f>IF($B$12=0,0,G6/$B$12)</f>
        <v/>
      </c>
    </row>
    <row r="17">
      <c r="A17" s="9">
        <f>A7</f>
        <v/>
      </c>
      <c r="B17" s="10">
        <f>G7</f>
        <v/>
      </c>
      <c r="C17" s="6">
        <f>IF($B$12=0,0,G7/$B$12)</f>
        <v/>
      </c>
    </row>
    <row r="18">
      <c r="A18" s="9">
        <f>A8</f>
        <v/>
      </c>
      <c r="B18" s="10">
        <f>G8</f>
        <v/>
      </c>
      <c r="C18" s="6">
        <f>IF($B$12=0,0,G8/$B$12)</f>
        <v/>
      </c>
    </row>
    <row r="19">
      <c r="A19" s="9">
        <f>A9</f>
        <v/>
      </c>
      <c r="B19" s="10">
        <f>G9</f>
        <v/>
      </c>
      <c r="C19" s="6">
        <f>IF($B$12=0,0,G9/$B$12)</f>
        <v/>
      </c>
    </row>
    <row r="21">
      <c r="A21" s="11" t="inlineStr">
        <is>
          <t>Enter bottle cost, bottle size (750ml=25.4oz, 1L=33.8oz), pour size and mixer cost in yellow. Suggested price = pour cost / target %. Use ~18-24% for cocktails, higher for wine, lower for mocktails.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