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r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color rgb="002A2622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164" fontId="5" fillId="3" borderId="0" pivotButton="0" quotePrefix="0" xfId="0"/>
    <xf numFmtId="4" fontId="5" fillId="3" borderId="0" pivotButton="0" quotePrefix="0" xfId="0"/>
    <xf numFmtId="164" fontId="3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>
      <c r="A1" s="1" t="inlineStr">
        <is>
          <t>Vendor Price Comparison Sheet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ENTER PRICE PER PURCHASE UNIT FROM EACH VENDOR, AND WEEKLY USAGE</t>
        </is>
      </c>
    </row>
    <row r="5">
      <c r="A5" s="4" t="inlineStr">
        <is>
          <t>Item</t>
        </is>
      </c>
      <c r="B5" s="4" t="inlineStr">
        <is>
          <t>Unit</t>
        </is>
      </c>
      <c r="C5" s="4" t="inlineStr">
        <is>
          <t>Vendor A</t>
        </is>
      </c>
      <c r="D5" s="4" t="inlineStr">
        <is>
          <t>Vendor B</t>
        </is>
      </c>
      <c r="E5" s="4" t="inlineStr">
        <is>
          <t>Vendor C</t>
        </is>
      </c>
      <c r="F5" s="4" t="inlineStr">
        <is>
          <t>Weekly usage</t>
        </is>
      </c>
      <c r="G5" s="4" t="inlineStr">
        <is>
          <t>Best price</t>
        </is>
      </c>
      <c r="H5" s="4" t="inlineStr">
        <is>
          <t>Best vendor</t>
        </is>
      </c>
      <c r="I5" s="4" t="inlineStr">
        <is>
          <t>Weekly savings vs A</t>
        </is>
      </c>
    </row>
    <row r="6">
      <c r="A6" s="5" t="inlineStr">
        <is>
          <t>Chicken thigh, boneless</t>
        </is>
      </c>
      <c r="B6" s="5" t="inlineStr">
        <is>
          <t>lb</t>
        </is>
      </c>
      <c r="C6" s="6" t="n">
        <v>2.85</v>
      </c>
      <c r="D6" s="6" t="n">
        <v>2.7</v>
      </c>
      <c r="E6" s="6" t="n">
        <v>2.95</v>
      </c>
      <c r="F6" s="7" t="n">
        <v>120</v>
      </c>
      <c r="G6" s="8">
        <f>IF(COUNT(C6:E6)=0,"",MIN(C6:E6))</f>
        <v/>
      </c>
      <c r="H6" s="3">
        <f>IF(G6="","",INDEX($C$5:$E$5,MATCH(G6,C6:E6,0)))</f>
        <v/>
      </c>
      <c r="I6" s="8">
        <f>IF(OR(G6="",C6="",F6=""),"",(C6-G6)*F6)</f>
        <v/>
      </c>
    </row>
    <row r="7">
      <c r="A7" s="5" t="inlineStr">
        <is>
          <t>Ground beef 80/20</t>
        </is>
      </c>
      <c r="B7" s="5" t="inlineStr">
        <is>
          <t>lb</t>
        </is>
      </c>
      <c r="C7" s="6" t="n">
        <v>4.6</v>
      </c>
      <c r="D7" s="6" t="n">
        <v>4.75</v>
      </c>
      <c r="E7" s="6" t="n">
        <v>4.5</v>
      </c>
      <c r="F7" s="7" t="n">
        <v>90</v>
      </c>
      <c r="G7" s="8">
        <f>IF(COUNT(C7:E7)=0,"",MIN(C7:E7))</f>
        <v/>
      </c>
      <c r="H7" s="3">
        <f>IF(G7="","",INDEX($C$5:$E$5,MATCH(G7,C7:E7,0)))</f>
        <v/>
      </c>
      <c r="I7" s="8">
        <f>IF(OR(G7="",C7="",F7=""),"",(C7-G7)*F7)</f>
        <v/>
      </c>
    </row>
    <row r="8">
      <c r="A8" s="5" t="inlineStr">
        <is>
          <t>Yellow onions</t>
        </is>
      </c>
      <c r="B8" s="5" t="inlineStr">
        <is>
          <t>lb</t>
        </is>
      </c>
      <c r="C8" s="6" t="n">
        <v>0.62</v>
      </c>
      <c r="D8" s="6" t="n">
        <v>0.58</v>
      </c>
      <c r="E8" s="6" t="n">
        <v>0.66</v>
      </c>
      <c r="F8" s="7" t="n">
        <v>60</v>
      </c>
      <c r="G8" s="8">
        <f>IF(COUNT(C8:E8)=0,"",MIN(C8:E8))</f>
        <v/>
      </c>
      <c r="H8" s="3">
        <f>IF(G8="","",INDEX($C$5:$E$5,MATCH(G8,C8:E8,0)))</f>
        <v/>
      </c>
      <c r="I8" s="8">
        <f>IF(OR(G8="",C8="",F8=""),"",(C8-G8)*F8)</f>
        <v/>
      </c>
    </row>
    <row r="9">
      <c r="A9" s="5" t="inlineStr">
        <is>
          <t>Butter, unsalted</t>
        </is>
      </c>
      <c r="B9" s="5" t="inlineStr">
        <is>
          <t>lb</t>
        </is>
      </c>
      <c r="C9" s="6" t="n">
        <v>3.9</v>
      </c>
      <c r="D9" s="6" t="n">
        <v>4.1</v>
      </c>
      <c r="E9" s="6" t="n">
        <v>3.8</v>
      </c>
      <c r="F9" s="7" t="n">
        <v>30</v>
      </c>
      <c r="G9" s="8">
        <f>IF(COUNT(C9:E9)=0,"",MIN(C9:E9))</f>
        <v/>
      </c>
      <c r="H9" s="3">
        <f>IF(G9="","",INDEX($C$5:$E$5,MATCH(G9,C9:E9,0)))</f>
        <v/>
      </c>
      <c r="I9" s="8">
        <f>IF(OR(G9="",C9="",F9=""),"",(C9-G9)*F9)</f>
        <v/>
      </c>
    </row>
    <row r="10">
      <c r="A10" s="5" t="inlineStr">
        <is>
          <t>Fry oil</t>
        </is>
      </c>
      <c r="B10" s="5" t="inlineStr">
        <is>
          <t>35 lb jug</t>
        </is>
      </c>
      <c r="C10" s="6" t="n">
        <v>38</v>
      </c>
      <c r="D10" s="6" t="n">
        <v>36.5</v>
      </c>
      <c r="E10" s="6" t="n">
        <v>39</v>
      </c>
      <c r="F10" s="7" t="n">
        <v>4</v>
      </c>
      <c r="G10" s="8">
        <f>IF(COUNT(C10:E10)=0,"",MIN(C10:E10))</f>
        <v/>
      </c>
      <c r="H10" s="3">
        <f>IF(G10="","",INDEX($C$5:$E$5,MATCH(G10,C10:E10,0)))</f>
        <v/>
      </c>
      <c r="I10" s="8">
        <f>IF(OR(G10="",C10="",F10=""),"",(C10-G10)*F10)</f>
        <v/>
      </c>
    </row>
    <row r="11">
      <c r="A11" s="5" t="n"/>
      <c r="B11" s="5" t="n"/>
      <c r="C11" s="6" t="n"/>
      <c r="D11" s="6" t="n"/>
      <c r="E11" s="6" t="n"/>
      <c r="F11" s="5" t="n"/>
      <c r="G11" s="8">
        <f>IF(COUNT(C11:E11)=0,"",MIN(C11:E11))</f>
        <v/>
      </c>
      <c r="H11" s="3">
        <f>IF(G11="","",INDEX($C$5:$E$5,MATCH(G11,C11:E11,0)))</f>
        <v/>
      </c>
      <c r="I11" s="8">
        <f>IF(OR(G11="",C11="",F11=""),"",(C11-G11)*F11)</f>
        <v/>
      </c>
    </row>
    <row r="12">
      <c r="A12" s="5" t="n"/>
      <c r="B12" s="5" t="n"/>
      <c r="C12" s="6" t="n"/>
      <c r="D12" s="6" t="n"/>
      <c r="E12" s="6" t="n"/>
      <c r="F12" s="5" t="n"/>
      <c r="G12" s="8">
        <f>IF(COUNT(C12:E12)=0,"",MIN(C12:E12))</f>
        <v/>
      </c>
      <c r="H12" s="3">
        <f>IF(G12="","",INDEX($C$5:$E$5,MATCH(G12,C12:E12,0)))</f>
        <v/>
      </c>
      <c r="I12" s="8">
        <f>IF(OR(G12="",C12="",F12=""),"",(C12-G12)*F12)</f>
        <v/>
      </c>
    </row>
    <row r="13">
      <c r="A13" s="5" t="n"/>
      <c r="B13" s="5" t="n"/>
      <c r="C13" s="6" t="n"/>
      <c r="D13" s="6" t="n"/>
      <c r="E13" s="6" t="n"/>
      <c r="F13" s="5" t="n"/>
      <c r="G13" s="8">
        <f>IF(COUNT(C13:E13)=0,"",MIN(C13:E13))</f>
        <v/>
      </c>
      <c r="H13" s="3">
        <f>IF(G13="","",INDEX($C$5:$E$5,MATCH(G13,C13:E13,0)))</f>
        <v/>
      </c>
      <c r="I13" s="8">
        <f>IF(OR(G13="",C13="",F13=""),"",(C13-G13)*F13)</f>
        <v/>
      </c>
    </row>
    <row r="14">
      <c r="A14" s="5" t="n"/>
      <c r="B14" s="5" t="n"/>
      <c r="C14" s="6" t="n"/>
      <c r="D14" s="6" t="n"/>
      <c r="E14" s="6" t="n"/>
      <c r="F14" s="5" t="n"/>
      <c r="G14" s="8">
        <f>IF(COUNT(C14:E14)=0,"",MIN(C14:E14))</f>
        <v/>
      </c>
      <c r="H14" s="3">
        <f>IF(G14="","",INDEX($C$5:$E$5,MATCH(G14,C14:E14,0)))</f>
        <v/>
      </c>
      <c r="I14" s="8">
        <f>IF(OR(G14="",C14="",F14=""),"",(C14-G14)*F14)</f>
        <v/>
      </c>
    </row>
    <row r="15">
      <c r="A15" s="5" t="n"/>
      <c r="B15" s="5" t="n"/>
      <c r="C15" s="6" t="n"/>
      <c r="D15" s="6" t="n"/>
      <c r="E15" s="6" t="n"/>
      <c r="F15" s="5" t="n"/>
      <c r="G15" s="8">
        <f>IF(COUNT(C15:E15)=0,"",MIN(C15:E15))</f>
        <v/>
      </c>
      <c r="H15" s="3">
        <f>IF(G15="","",INDEX($C$5:$E$5,MATCH(G15,C15:E15,0)))</f>
        <v/>
      </c>
      <c r="I15" s="8">
        <f>IF(OR(G15="",C15="",F15=""),"",(C15-G15)*F15)</f>
        <v/>
      </c>
    </row>
    <row r="16">
      <c r="A16" s="5" t="n"/>
      <c r="B16" s="5" t="n"/>
      <c r="C16" s="6" t="n"/>
      <c r="D16" s="6" t="n"/>
      <c r="E16" s="6" t="n"/>
      <c r="F16" s="5" t="n"/>
      <c r="G16" s="8">
        <f>IF(COUNT(C16:E16)=0,"",MIN(C16:E16))</f>
        <v/>
      </c>
      <c r="H16" s="3">
        <f>IF(G16="","",INDEX($C$5:$E$5,MATCH(G16,C16:E16,0)))</f>
        <v/>
      </c>
      <c r="I16" s="8">
        <f>IF(OR(G16="",C16="",F16=""),"",(C16-G16)*F16)</f>
        <v/>
      </c>
    </row>
    <row r="17">
      <c r="A17" s="5" t="n"/>
      <c r="B17" s="5" t="n"/>
      <c r="C17" s="6" t="n"/>
      <c r="D17" s="6" t="n"/>
      <c r="E17" s="6" t="n"/>
      <c r="F17" s="5" t="n"/>
      <c r="G17" s="8">
        <f>IF(COUNT(C17:E17)=0,"",MIN(C17:E17))</f>
        <v/>
      </c>
      <c r="H17" s="3">
        <f>IF(G17="","",INDEX($C$5:$E$5,MATCH(G17,C17:E17,0)))</f>
        <v/>
      </c>
      <c r="I17" s="8">
        <f>IF(OR(G17="",C17="",F17=""),"",(C17-G17)*F17)</f>
        <v/>
      </c>
    </row>
    <row r="18">
      <c r="A18" s="5" t="n"/>
      <c r="B18" s="5" t="n"/>
      <c r="C18" s="6" t="n"/>
      <c r="D18" s="6" t="n"/>
      <c r="E18" s="6" t="n"/>
      <c r="F18" s="5" t="n"/>
      <c r="G18" s="8">
        <f>IF(COUNT(C18:E18)=0,"",MIN(C18:E18))</f>
        <v/>
      </c>
      <c r="H18" s="3">
        <f>IF(G18="","",INDEX($C$5:$E$5,MATCH(G18,C18:E18,0)))</f>
        <v/>
      </c>
      <c r="I18" s="8">
        <f>IF(OR(G18="",C18="",F18=""),"",(C18-G18)*F18)</f>
        <v/>
      </c>
    </row>
    <row r="19">
      <c r="A19" s="5" t="n"/>
      <c r="B19" s="5" t="n"/>
      <c r="C19" s="6" t="n"/>
      <c r="D19" s="6" t="n"/>
      <c r="E19" s="6" t="n"/>
      <c r="F19" s="5" t="n"/>
      <c r="G19" s="8">
        <f>IF(COUNT(C19:E19)=0,"",MIN(C19:E19))</f>
        <v/>
      </c>
      <c r="H19" s="3">
        <f>IF(G19="","",INDEX($C$5:$E$5,MATCH(G19,C19:E19,0)))</f>
        <v/>
      </c>
      <c r="I19" s="8">
        <f>IF(OR(G19="",C19="",F19=""),"",(C19-G19)*F19)</f>
        <v/>
      </c>
    </row>
    <row r="20">
      <c r="A20" s="5" t="n"/>
      <c r="B20" s="5" t="n"/>
      <c r="C20" s="6" t="n"/>
      <c r="D20" s="6" t="n"/>
      <c r="E20" s="6" t="n"/>
      <c r="F20" s="5" t="n"/>
      <c r="G20" s="8">
        <f>IF(COUNT(C20:E20)=0,"",MIN(C20:E20))</f>
        <v/>
      </c>
      <c r="H20" s="3">
        <f>IF(G20="","",INDEX($C$5:$E$5,MATCH(G20,C20:E20,0)))</f>
        <v/>
      </c>
      <c r="I20" s="8">
        <f>IF(OR(G20="",C20="",F20=""),"",(C20-G20)*F20)</f>
        <v/>
      </c>
    </row>
    <row r="21">
      <c r="A21" s="5" t="n"/>
      <c r="B21" s="5" t="n"/>
      <c r="C21" s="6" t="n"/>
      <c r="D21" s="6" t="n"/>
      <c r="E21" s="6" t="n"/>
      <c r="F21" s="5" t="n"/>
      <c r="G21" s="8">
        <f>IF(COUNT(C21:E21)=0,"",MIN(C21:E21))</f>
        <v/>
      </c>
      <c r="H21" s="3">
        <f>IF(G21="","",INDEX($C$5:$E$5,MATCH(G21,C21:E21,0)))</f>
        <v/>
      </c>
      <c r="I21" s="8">
        <f>IF(OR(G21="",C21="",F21=""),"",(C21-G21)*F21)</f>
        <v/>
      </c>
    </row>
    <row r="22">
      <c r="A22" s="5" t="n"/>
      <c r="B22" s="5" t="n"/>
      <c r="C22" s="6" t="n"/>
      <c r="D22" s="6" t="n"/>
      <c r="E22" s="6" t="n"/>
      <c r="F22" s="5" t="n"/>
      <c r="G22" s="8">
        <f>IF(COUNT(C22:E22)=0,"",MIN(C22:E22))</f>
        <v/>
      </c>
      <c r="H22" s="3">
        <f>IF(G22="","",INDEX($C$5:$E$5,MATCH(G22,C22:E22,0)))</f>
        <v/>
      </c>
      <c r="I22" s="8">
        <f>IF(OR(G22="",C22="",F22=""),"",(C22-G22)*F22)</f>
        <v/>
      </c>
    </row>
    <row r="23">
      <c r="A23" s="5" t="n"/>
      <c r="B23" s="5" t="n"/>
      <c r="C23" s="6" t="n"/>
      <c r="D23" s="6" t="n"/>
      <c r="E23" s="6" t="n"/>
      <c r="F23" s="5" t="n"/>
      <c r="G23" s="8">
        <f>IF(COUNT(C23:E23)=0,"",MIN(C23:E23))</f>
        <v/>
      </c>
      <c r="H23" s="3">
        <f>IF(G23="","",INDEX($C$5:$E$5,MATCH(G23,C23:E23,0)))</f>
        <v/>
      </c>
      <c r="I23" s="8">
        <f>IF(OR(G23="",C23="",F23=""),"",(C23-G23)*F23)</f>
        <v/>
      </c>
    </row>
    <row r="24">
      <c r="A24" s="5" t="n"/>
      <c r="B24" s="5" t="n"/>
      <c r="C24" s="6" t="n"/>
      <c r="D24" s="6" t="n"/>
      <c r="E24" s="6" t="n"/>
      <c r="F24" s="5" t="n"/>
      <c r="G24" s="8">
        <f>IF(COUNT(C24:E24)=0,"",MIN(C24:E24))</f>
        <v/>
      </c>
      <c r="H24" s="3">
        <f>IF(G24="","",INDEX($C$5:$E$5,MATCH(G24,C24:E24,0)))</f>
        <v/>
      </c>
      <c r="I24" s="8">
        <f>IF(OR(G24="",C24="",F24=""),"",(C24-G24)*F24)</f>
        <v/>
      </c>
    </row>
    <row r="25">
      <c r="A25" s="5" t="n"/>
      <c r="B25" s="5" t="n"/>
      <c r="C25" s="6" t="n"/>
      <c r="D25" s="6" t="n"/>
      <c r="E25" s="6" t="n"/>
      <c r="F25" s="5" t="n"/>
      <c r="G25" s="8">
        <f>IF(COUNT(C25:E25)=0,"",MIN(C25:E25))</f>
        <v/>
      </c>
      <c r="H25" s="3">
        <f>IF(G25="","",INDEX($C$5:$E$5,MATCH(G25,C25:E25,0)))</f>
        <v/>
      </c>
      <c r="I25" s="8">
        <f>IF(OR(G25="",C25="",F25=""),"",(C25-G25)*F25)</f>
        <v/>
      </c>
    </row>
    <row r="27">
      <c r="A27" s="9" t="inlineStr">
        <is>
          <t>TOTAL WEEKLY SAVINGS vs VENDOR A</t>
        </is>
      </c>
      <c r="I27" s="10">
        <f>SUM(I6:I25)</f>
        <v/>
      </c>
    </row>
    <row r="28">
      <c r="A28" s="9" t="inlineStr">
        <is>
          <t>ANNUAL SAVINGS (x52)</t>
        </is>
      </c>
      <c r="I28" s="11">
        <f>I27*52</f>
        <v/>
      </c>
    </row>
    <row r="30">
      <c r="A30" s="12" t="inlineStr">
        <is>
          <t>Compare the same pack size and grade. Check delivery minimums, fees and payment terms before switching. Rename the vendor headers in row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2026-10-20T12:05:41Z</dcterms:created>
  <dcterms:modified xmlns:dcterms="http://purl.org/dc/terms/" xmlns:xsi="http://www.w3.org/2001/XMLSchema-instance" xsi:type="dcterms:W3CDTF">2026-10-20T12:05:41Z</dcterms:modified>
</cp:coreProperties>
</file>