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Startup Cost" sheetId="1" state="visible" r:id="rId1"/>
    <sheet xmlns:r="http://schemas.openxmlformats.org/officeDocument/2006/relationships" name="2. Day Profit" sheetId="2" state="visible" r:id="rId2"/>
    <sheet xmlns:r="http://schemas.openxmlformats.org/officeDocument/2006/relationships" name="3. Monthly &amp; Verdic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"/>
    <numFmt numFmtId="165" formatCode="$#,##0.00"/>
    <numFmt numFmtId="166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B5482E"/>
      <sz val="11"/>
    </font>
    <font>
      <b val="1"/>
      <color rgb="00FFFFFF"/>
    </font>
    <font>
      <b val="1"/>
      <color rgb="002A2622"/>
    </font>
    <font>
      <color rgb="002A2622"/>
    </font>
    <font>
      <color rgb="008F7A6A"/>
      <sz val="9"/>
    </font>
    <font>
      <i val="1"/>
      <color rgb="008F7A6A"/>
      <sz val="9"/>
    </font>
    <font>
      <b val="1"/>
      <color rgb="00B5482E"/>
      <sz val="13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0" pivotButton="0" quotePrefix="0" xfId="0"/>
    <xf numFmtId="164" fontId="6" fillId="3" borderId="0" pivotButton="0" quotePrefix="0" xfId="0"/>
    <xf numFmtId="0" fontId="7" fillId="0" borderId="0" pivotButton="0" quotePrefix="0" xfId="0"/>
    <xf numFmtId="0" fontId="8" fillId="0" borderId="0" pivotButton="0" quotePrefix="0" xfId="0"/>
    <xf numFmtId="165" fontId="9" fillId="0" borderId="0" pivotButton="0" quotePrefix="0" xfId="0"/>
    <xf numFmtId="165" fontId="6" fillId="3" borderId="0" pivotButton="0" quotePrefix="0" xfId="0"/>
    <xf numFmtId="3" fontId="6" fillId="3" borderId="0" pivotButton="0" quotePrefix="0" xfId="0"/>
    <xf numFmtId="166" fontId="6" fillId="3" borderId="0" pivotButton="0" quotePrefix="0" xfId="0"/>
    <xf numFmtId="165" fontId="3" fillId="0" borderId="0" pivotButton="0" quotePrefix="0" xfId="0"/>
    <xf numFmtId="166" fontId="3" fillId="0" borderId="0" pivotButton="0" quotePrefix="0" xfId="0"/>
    <xf numFmtId="3" fontId="3" fillId="0" borderId="0" pivotButton="0" quotePrefix="0" xfId="0"/>
    <xf numFmtId="3" fontId="9" fillId="0" borderId="0" pivotButton="0" quotePrefix="0" xfId="0"/>
    <xf numFmtId="0" fontId="6" fillId="3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16" customWidth="1" min="3" max="3"/>
    <col width="46" customWidth="1" min="4" max="4"/>
  </cols>
  <sheetData>
    <row r="1">
      <c r="A1" s="1" t="inlineStr">
        <is>
          <t>Food Truck Startup Cost Builder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FILL IN YELLOW CELLS - USE REAL QUOTES, NOT GUESSES</t>
        </is>
      </c>
    </row>
    <row r="5">
      <c r="A5" s="4" t="inlineStr">
        <is>
          <t>Line item</t>
        </is>
      </c>
      <c r="B5" s="4" t="inlineStr">
        <is>
          <t>Your cost</t>
        </is>
      </c>
      <c r="C5" s="4" t="inlineStr">
        <is>
          <t>Typical range</t>
        </is>
      </c>
      <c r="D5" s="4" t="inlineStr">
        <is>
          <t>Notes</t>
        </is>
      </c>
    </row>
    <row r="6">
      <c r="A6" s="5" t="inlineStr">
        <is>
          <t>Truck purchase (used, outfitted)</t>
        </is>
      </c>
      <c r="B6" s="6" t="n">
        <v>68000</v>
      </c>
      <c r="C6" s="7" t="inlineStr">
        <is>
          <t>$50k-$100k</t>
        </is>
      </c>
      <c r="D6" s="8" t="inlineStr">
        <is>
          <t>Verify generator hours + last health inspection</t>
        </is>
      </c>
    </row>
    <row r="7">
      <c r="A7" s="5" t="inlineStr">
        <is>
          <t xml:space="preserve">  OR season lease (months x rate)</t>
        </is>
      </c>
      <c r="B7" s="6" t="n">
        <v>0</v>
      </c>
      <c r="C7" s="7" t="inlineStr">
        <is>
          <t>$2.5k-$4k/mo</t>
        </is>
      </c>
      <c r="D7" s="8" t="inlineStr">
        <is>
          <t>Lease first if you cannot count 10 bookable days</t>
        </is>
      </c>
    </row>
    <row r="8">
      <c r="A8" s="5" t="inlineStr">
        <is>
          <t>Wrap and branding</t>
        </is>
      </c>
      <c r="B8" s="6" t="n">
        <v>4500</v>
      </c>
      <c r="C8" s="7" t="inlineStr">
        <is>
          <t>$3k-$6k</t>
        </is>
      </c>
      <c r="D8" s="8" t="inlineStr">
        <is>
          <t>This is marketing spend, not decoration</t>
        </is>
      </c>
    </row>
    <row r="9">
      <c r="A9" s="5" t="inlineStr">
        <is>
          <t>Permits, licenses, plan review</t>
        </is>
      </c>
      <c r="B9" s="6" t="n">
        <v>3000</v>
      </c>
      <c r="C9" s="7" t="inlineStr">
        <is>
          <t>$1.5k-$6k</t>
        </is>
      </c>
      <c r="D9" s="8" t="inlineStr">
        <is>
          <t>Call the health dept BEFORE buying</t>
        </is>
      </c>
    </row>
    <row r="10">
      <c r="A10" s="5" t="inlineStr">
        <is>
          <t>Fire suppression / hood certification</t>
        </is>
      </c>
      <c r="B10" s="6" t="n">
        <v>1800</v>
      </c>
      <c r="C10" s="7" t="inlineStr">
        <is>
          <t>$1k-$3k</t>
        </is>
      </c>
      <c r="D10" s="8" t="inlineStr"/>
    </row>
    <row r="11">
      <c r="A11" s="5" t="inlineStr">
        <is>
          <t>Smallwares and initial inventory</t>
        </is>
      </c>
      <c r="B11" s="6" t="n">
        <v>3500</v>
      </c>
      <c r="C11" s="7" t="inlineStr">
        <is>
          <t>$2.5k-$5k</t>
        </is>
      </c>
      <c r="D11" s="8" t="inlineStr"/>
    </row>
    <row r="12">
      <c r="A12" s="5" t="inlineStr">
        <is>
          <t>POS, card reader, hotspot</t>
        </is>
      </c>
      <c r="B12" s="6" t="n">
        <v>0</v>
      </c>
      <c r="C12" s="7" t="inlineStr">
        <is>
          <t>$0-$1,200</t>
        </is>
      </c>
      <c r="D12" s="8" t="inlineStr">
        <is>
          <t>$0 with Cobblestone POS - cobblestonepos.com</t>
        </is>
      </c>
    </row>
    <row r="13">
      <c r="A13" s="5" t="inlineStr">
        <is>
          <t>Generator or power upgrade</t>
        </is>
      </c>
      <c r="B13" s="6" t="n">
        <v>2500</v>
      </c>
      <c r="C13" s="7" t="inlineStr">
        <is>
          <t>$0-$8k</t>
        </is>
      </c>
      <c r="D13" s="8" t="inlineStr"/>
    </row>
    <row r="14">
      <c r="A14" s="5" t="inlineStr">
        <is>
          <t>Working capital reserve (2 months fixed)</t>
        </is>
      </c>
      <c r="B14" s="6" t="n">
        <v>5000</v>
      </c>
      <c r="C14" s="7" t="inlineStr">
        <is>
          <t>2 x fixed costs</t>
        </is>
      </c>
      <c r="D14" s="8" t="inlineStr">
        <is>
          <t>The line most owners skip</t>
        </is>
      </c>
    </row>
    <row r="15">
      <c r="A15" s="5" t="inlineStr">
        <is>
          <t>Other</t>
        </is>
      </c>
      <c r="B15" s="6" t="n">
        <v>0</v>
      </c>
      <c r="C15" s="7" t="inlineStr"/>
      <c r="D15" s="8" t="inlineStr"/>
    </row>
    <row r="17">
      <c r="A17" s="5" t="inlineStr">
        <is>
          <t>TOTAL CASH TO OPEN</t>
        </is>
      </c>
      <c r="B17" s="9">
        <f>SUM(B6:B15)</f>
        <v/>
      </c>
      <c r="D17" s="8" t="inlineStr">
        <is>
          <t>If this exceeds 6 months of restaurant free cash flow, lease instead.</t>
        </is>
      </c>
    </row>
    <row r="19">
      <c r="A19" s="3" t="inlineStr">
        <is>
          <t>FIXED MONTHLY COSTS (BILLED WHETHER YOU SERVE OR NOT)</t>
        </is>
      </c>
    </row>
    <row r="20">
      <c r="A20" s="4" t="inlineStr">
        <is>
          <t>Line item</t>
        </is>
      </c>
      <c r="B20" s="4" t="inlineStr">
        <is>
          <t>Per month</t>
        </is>
      </c>
      <c r="C20" s="4" t="inlineStr"/>
      <c r="D20" s="4" t="inlineStr">
        <is>
          <t>Notes</t>
        </is>
      </c>
    </row>
    <row r="21">
      <c r="A21" s="5" t="inlineStr">
        <is>
          <t>Truck loan or lease payment</t>
        </is>
      </c>
      <c r="B21" s="6" t="n">
        <v>1150</v>
      </c>
      <c r="D21" s="8" t="inlineStr">
        <is>
          <t>60-month note at ~8%</t>
        </is>
      </c>
    </row>
    <row r="22">
      <c r="A22" s="5" t="inlineStr">
        <is>
          <t>Insurance (commercial auto + GL)</t>
        </is>
      </c>
      <c r="B22" s="6" t="n">
        <v>380</v>
      </c>
      <c r="D22" s="8" t="inlineStr">
        <is>
          <t>Required before you can book events</t>
        </is>
      </c>
    </row>
    <row r="23">
      <c r="A23" s="5" t="inlineStr">
        <is>
          <t>Storage / parking</t>
        </is>
      </c>
      <c r="B23" s="6" t="n">
        <v>150</v>
      </c>
      <c r="D23" s="8" t="inlineStr">
        <is>
          <t>$0 if it parks at the restaurant</t>
        </is>
      </c>
    </row>
    <row r="24">
      <c r="A24" s="5" t="inlineStr">
        <is>
          <t>Maintenance + repair reserve</t>
        </is>
      </c>
      <c r="B24" s="6" t="n">
        <v>300</v>
      </c>
      <c r="D24" s="8" t="inlineStr">
        <is>
          <t>Set it aside monthly - trucks break</t>
        </is>
      </c>
    </row>
    <row r="25">
      <c r="A25" s="5" t="inlineStr">
        <is>
          <t>Permits amortized monthly</t>
        </is>
      </c>
      <c r="B25" s="6" t="n">
        <v>125</v>
      </c>
      <c r="D25" s="8" t="inlineStr">
        <is>
          <t>Annual permits / 12</t>
        </is>
      </c>
    </row>
    <row r="26">
      <c r="A26" s="5" t="inlineStr">
        <is>
          <t>Phone, hotspot, software</t>
        </is>
      </c>
      <c r="B26" s="6" t="n">
        <v>45</v>
      </c>
      <c r="D26" s="8" t="inlineStr">
        <is>
          <t>POS is $0 with Cobblestone POS</t>
        </is>
      </c>
    </row>
    <row r="27">
      <c r="A27" s="5" t="inlineStr">
        <is>
          <t>Commissary fee</t>
        </is>
      </c>
      <c r="B27" s="6" t="n">
        <v>0</v>
      </c>
      <c r="D27" s="8" t="inlineStr">
        <is>
          <t>$0 if your kitchen qualifies</t>
        </is>
      </c>
    </row>
    <row r="28">
      <c r="A28" s="5" t="inlineStr">
        <is>
          <t>TOTAL FIXED MONTHLY</t>
        </is>
      </c>
      <c r="B28" s="9">
        <f>SUM(B21:B27)</f>
        <v/>
      </c>
      <c r="D28" s="8" t="inlineStr">
        <is>
          <t>Carry this number to Sheet 3.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50" customWidth="1" min="3" max="3"/>
  </cols>
  <sheetData>
    <row r="1">
      <c r="A1" s="1" t="inlineStr">
        <is>
          <t>Per-Service-Day Profit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STEP 1 - THE DAY YOU ARE PRICING</t>
        </is>
      </c>
    </row>
    <row r="5">
      <c r="A5" s="5" t="inlineStr">
        <is>
          <t>Average ticket ($)</t>
        </is>
      </c>
      <c r="B5" s="10" t="n">
        <v>16</v>
      </c>
      <c r="C5" s="8" t="inlineStr">
        <is>
          <t>Truck tickets run 3-5 points above dine-in</t>
        </is>
      </c>
    </row>
    <row r="6">
      <c r="A6" s="5" t="inlineStr">
        <is>
          <t>Tickets expected</t>
        </is>
      </c>
      <c r="B6" s="11" t="n">
        <v>95</v>
      </c>
      <c r="C6" s="8" t="inlineStr">
        <is>
          <t>Festival organizers overstate this - discount by 30%</t>
        </is>
      </c>
    </row>
    <row r="7">
      <c r="A7" s="5" t="inlineStr">
        <is>
          <t>Food cost % (decimal)</t>
        </is>
      </c>
      <c r="B7" s="12" t="n">
        <v>0.29</v>
      </c>
      <c r="C7" s="8" t="inlineStr">
        <is>
          <t>Cost the six-item menu first</t>
        </is>
      </c>
    </row>
    <row r="8">
      <c r="A8" s="5" t="inlineStr">
        <is>
          <t>Crew size</t>
        </is>
      </c>
      <c r="B8" s="11" t="n">
        <v>3</v>
      </c>
      <c r="C8" s="8" t="inlineStr">
        <is>
          <t>Two in the window, one on the line</t>
        </is>
      </c>
    </row>
    <row r="9">
      <c r="A9" s="5" t="inlineStr">
        <is>
          <t>Hours paid per person (incl. travel/setup)</t>
        </is>
      </c>
      <c r="B9" s="11" t="n">
        <v>9</v>
      </c>
      <c r="C9" s="8" t="inlineStr">
        <is>
          <t>Load-in and load-out are paid hours</t>
        </is>
      </c>
    </row>
    <row r="10">
      <c r="A10" s="5" t="inlineStr">
        <is>
          <t>Loaded hourly cost ($/hr)</t>
        </is>
      </c>
      <c r="B10" s="10" t="n">
        <v>19</v>
      </c>
      <c r="C10" s="8" t="inlineStr">
        <is>
          <t>Wage + payroll tax + workers comp</t>
        </is>
      </c>
    </row>
    <row r="11">
      <c r="A11" s="5" t="inlineStr">
        <is>
          <t>Fuel, propane, ice, disposables ($)</t>
        </is>
      </c>
      <c r="B11" s="10" t="n">
        <v>85</v>
      </c>
      <c r="C11" s="8" t="inlineStr"/>
    </row>
    <row r="12">
      <c r="A12" s="5" t="inlineStr">
        <is>
          <t>Event fee - flat ($)</t>
        </is>
      </c>
      <c r="B12" s="10" t="n">
        <v>0</v>
      </c>
      <c r="C12" s="8" t="inlineStr">
        <is>
          <t>Use one: flat OR percent</t>
        </is>
      </c>
    </row>
    <row r="13">
      <c r="A13" s="5" t="inlineStr">
        <is>
          <t>Event fee - percent of sales (decimal)</t>
        </is>
      </c>
      <c r="B13" s="12" t="n">
        <v>0.1</v>
      </c>
      <c r="C13" s="8" t="inlineStr">
        <is>
          <t>Festivals commonly take 10-20%</t>
        </is>
      </c>
    </row>
    <row r="15">
      <c r="A15" s="3" t="inlineStr">
        <is>
          <t>STEP 2 - WHAT THE DAY ACTUALLY EARNS</t>
        </is>
      </c>
    </row>
    <row r="16">
      <c r="A16" s="5" t="inlineStr">
        <is>
          <t>Day sales</t>
        </is>
      </c>
      <c r="B16" s="13">
        <f>B5*B6</f>
        <v/>
      </c>
    </row>
    <row r="17">
      <c r="A17" s="5" t="inlineStr">
        <is>
          <t>Food cost</t>
        </is>
      </c>
      <c r="B17" s="13">
        <f>-B16*B7</f>
        <v/>
      </c>
    </row>
    <row r="18">
      <c r="A18" s="5" t="inlineStr">
        <is>
          <t>Crew labor</t>
        </is>
      </c>
      <c r="B18" s="13">
        <f>-B8*B9*B10</f>
        <v/>
      </c>
    </row>
    <row r="19">
      <c r="A19" s="5" t="inlineStr">
        <is>
          <t>Fuel, propane, supplies</t>
        </is>
      </c>
      <c r="B19" s="13">
        <f>-B11</f>
        <v/>
      </c>
    </row>
    <row r="20">
      <c r="A20" s="5" t="inlineStr">
        <is>
          <t>Event fee</t>
        </is>
      </c>
      <c r="B20" s="13">
        <f>-(B12+B16*B13)</f>
        <v/>
      </c>
    </row>
    <row r="21">
      <c r="A21" s="5" t="inlineStr">
        <is>
          <t>DAY CONTRIBUTION</t>
        </is>
      </c>
      <c r="B21" s="9">
        <f>B16+B17+B18+B19+B20</f>
        <v/>
      </c>
    </row>
    <row r="22">
      <c r="A22" s="5" t="inlineStr">
        <is>
          <t>Contribution margin %</t>
        </is>
      </c>
      <c r="B22" s="14">
        <f>IF(B16=0,0,B21/B16)</f>
        <v/>
      </c>
      <c r="C22" s="8" t="inlineStr">
        <is>
          <t>Under 18%? The event fee or the crew size is wrong.</t>
        </is>
      </c>
    </row>
    <row r="23">
      <c r="A23" s="5" t="inlineStr">
        <is>
          <t>Break-even tickets for this day</t>
        </is>
      </c>
      <c r="B23" s="15">
        <f>IF((B5*(1-B7-B13))=0,0,ROUNDUP((B8*B9*B10+B11+B12)/(B5*(1-B7-B13)),0))</f>
        <v/>
      </c>
      <c r="C23" s="8" t="inlineStr">
        <is>
          <t>Below this ticket count you are paying to attend.</t>
        </is>
      </c>
    </row>
    <row r="24">
      <c r="A24" s="5" t="inlineStr">
        <is>
          <t>Walk-away sales floor</t>
        </is>
      </c>
      <c r="B24" s="13">
        <f>B23*B5</f>
        <v/>
      </c>
      <c r="C24" s="8" t="inlineStr">
        <is>
          <t>Quote this as your minimum guarantee for private bookings.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4"/>
  <sheetViews>
    <sheetView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16" customWidth="1" min="3" max="3"/>
    <col width="44" customWidth="1" min="4" max="4"/>
    <col width="14" customWidth="1" min="5" max="5"/>
    <col width="16" customWidth="1" min="6" max="6"/>
    <col width="16" customWidth="1" min="7" max="7"/>
  </cols>
  <sheetData>
    <row r="1">
      <c r="A1" s="1" t="inlineStr">
        <is>
          <t>Monthly Break-Even &amp; 90-Day Scorecard</t>
        </is>
      </c>
    </row>
    <row r="2">
      <c r="A2" s="2" t="inlineStr">
        <is>
          <t>The Restaurant Owner Hub  ·  free tool</t>
        </is>
      </c>
    </row>
    <row r="4">
      <c r="A4" s="3" t="inlineStr">
        <is>
          <t>STEP 1 - MONTHLY BREAK-EVEN</t>
        </is>
      </c>
    </row>
    <row r="5">
      <c r="A5" s="5" t="inlineStr">
        <is>
          <t>Fixed monthly costs</t>
        </is>
      </c>
      <c r="B5" s="6" t="n">
        <v>2400</v>
      </c>
      <c r="D5" s="8" t="inlineStr">
        <is>
          <t>From Sheet 1, cell B28.</t>
        </is>
      </c>
    </row>
    <row r="6">
      <c r="A6" s="5" t="inlineStr">
        <is>
          <t>Average day contribution</t>
        </is>
      </c>
      <c r="B6" s="6" t="n">
        <v>331</v>
      </c>
      <c r="D6" s="8" t="inlineStr">
        <is>
          <t>From Sheet 2, cell B21.</t>
        </is>
      </c>
    </row>
    <row r="7">
      <c r="A7" s="5" t="inlineStr">
        <is>
          <t>Service days you can actually book / month</t>
        </is>
      </c>
      <c r="B7" s="11" t="n">
        <v>12</v>
      </c>
      <c r="D7" s="8" t="inlineStr">
        <is>
          <t>Count real ones: markets, breweries, office lots, catering.</t>
        </is>
      </c>
    </row>
    <row r="8">
      <c r="A8" s="5" t="inlineStr">
        <is>
          <t>Break-even service days needed</t>
        </is>
      </c>
      <c r="B8" s="16">
        <f>IF(B6&lt;=0,0,ROUNDUP(B5/B6,0))</f>
        <v/>
      </c>
    </row>
    <row r="9">
      <c r="A9" s="5" t="inlineStr">
        <is>
          <t>Monthly profit at your booking rate</t>
        </is>
      </c>
      <c r="B9" s="9">
        <f>B6*B7-B5</f>
        <v/>
      </c>
    </row>
    <row r="10">
      <c r="A10" s="5" t="inlineStr">
        <is>
          <t>Annualized profit</t>
        </is>
      </c>
      <c r="B10" s="13">
        <f>B9*12</f>
        <v/>
      </c>
    </row>
    <row r="11">
      <c r="A11" s="5" t="inlineStr">
        <is>
          <t>Simple payback (months)</t>
        </is>
      </c>
      <c r="B11" s="15">
        <f>IF(B9&lt;=0,"never",'1. Startup Cost'!B17/B9)</f>
        <v/>
      </c>
      <c r="D11" s="8" t="inlineStr">
        <is>
          <t>Over 36 months? Lease instead of buying.</t>
        </is>
      </c>
    </row>
    <row r="13">
      <c r="A13" s="3" t="inlineStr">
        <is>
          <t>STEP 2 - LOG EVERY SERVICE DAY</t>
        </is>
      </c>
    </row>
    <row r="14">
      <c r="A14" s="4" t="inlineStr">
        <is>
          <t>Date</t>
        </is>
      </c>
      <c r="B14" s="4" t="inlineStr">
        <is>
          <t>Event / location</t>
        </is>
      </c>
      <c r="C14" s="4" t="inlineStr">
        <is>
          <t>Sales</t>
        </is>
      </c>
      <c r="D14" s="4" t="inlineStr">
        <is>
          <t>Food cost $</t>
        </is>
      </c>
      <c r="E14" s="4" t="inlineStr">
        <is>
          <t>Labor $</t>
        </is>
      </c>
      <c r="F14" s="4" t="inlineStr">
        <is>
          <t>Fees + fuel $</t>
        </is>
      </c>
      <c r="G14" s="4" t="inlineStr">
        <is>
          <t>Contribution</t>
        </is>
      </c>
    </row>
    <row r="15">
      <c r="A15" s="17" t="inlineStr">
        <is>
          <t>2026-09-05</t>
        </is>
      </c>
      <c r="B15" s="17" t="inlineStr">
        <is>
          <t>Riverside Farmers Market</t>
        </is>
      </c>
      <c r="C15" s="6" t="n">
        <v>1180</v>
      </c>
      <c r="D15" s="6" t="n">
        <v>342</v>
      </c>
      <c r="E15" s="6" t="n">
        <v>513</v>
      </c>
      <c r="F15" s="6" t="n">
        <v>180</v>
      </c>
      <c r="G15" s="13">
        <f>IF(A15="","",C15-D15-E15-F15)</f>
        <v/>
      </c>
    </row>
    <row r="16">
      <c r="A16" s="17" t="inlineStr">
        <is>
          <t>2026-09-12</t>
        </is>
      </c>
      <c r="B16" s="17" t="inlineStr">
        <is>
          <t>Brewery lot - Friday</t>
        </is>
      </c>
      <c r="C16" s="6" t="n">
        <v>1640</v>
      </c>
      <c r="D16" s="6" t="n">
        <v>476</v>
      </c>
      <c r="E16" s="6" t="n">
        <v>513</v>
      </c>
      <c r="F16" s="6" t="n">
        <v>145</v>
      </c>
      <c r="G16" s="13">
        <f>IF(A16="","",C16-D16-E16-F16)</f>
        <v/>
      </c>
    </row>
    <row r="17">
      <c r="A17" s="17" t="inlineStr">
        <is>
          <t>2026-09-20</t>
        </is>
      </c>
      <c r="B17" s="17" t="inlineStr">
        <is>
          <t>Corporate catering - private</t>
        </is>
      </c>
      <c r="C17" s="6" t="n">
        <v>2400</v>
      </c>
      <c r="D17" s="6" t="n">
        <v>660</v>
      </c>
      <c r="E17" s="6" t="n">
        <v>570</v>
      </c>
      <c r="F17" s="6" t="n">
        <v>60</v>
      </c>
      <c r="G17" s="13">
        <f>IF(A17="","",C17-D17-E17-F17)</f>
        <v/>
      </c>
    </row>
    <row r="18">
      <c r="A18" s="17" t="n"/>
      <c r="B18" s="17" t="n"/>
      <c r="C18" s="6" t="n"/>
      <c r="D18" s="6" t="n"/>
      <c r="E18" s="6" t="n"/>
      <c r="F18" s="6" t="n"/>
      <c r="G18" s="13">
        <f>IF(A18="","",C18-D18-E18-F18)</f>
        <v/>
      </c>
    </row>
    <row r="19">
      <c r="A19" s="17" t="n"/>
      <c r="B19" s="17" t="n"/>
      <c r="C19" s="6" t="n"/>
      <c r="D19" s="6" t="n"/>
      <c r="E19" s="6" t="n"/>
      <c r="F19" s="6" t="n"/>
      <c r="G19" s="13">
        <f>IF(A19="","",C19-D19-E19-F19)</f>
        <v/>
      </c>
    </row>
    <row r="20">
      <c r="A20" s="17" t="n"/>
      <c r="B20" s="17" t="n"/>
      <c r="C20" s="6" t="n"/>
      <c r="D20" s="6" t="n"/>
      <c r="E20" s="6" t="n"/>
      <c r="F20" s="6" t="n"/>
      <c r="G20" s="13">
        <f>IF(A20="","",C20-D20-E20-F20)</f>
        <v/>
      </c>
    </row>
    <row r="21">
      <c r="A21" s="17" t="n"/>
      <c r="B21" s="17" t="n"/>
      <c r="C21" s="6" t="n"/>
      <c r="D21" s="6" t="n"/>
      <c r="E21" s="6" t="n"/>
      <c r="F21" s="6" t="n"/>
      <c r="G21" s="13">
        <f>IF(A21="","",C21-D21-E21-F21)</f>
        <v/>
      </c>
    </row>
    <row r="22">
      <c r="A22" s="17" t="n"/>
      <c r="B22" s="17" t="n"/>
      <c r="C22" s="6" t="n"/>
      <c r="D22" s="6" t="n"/>
      <c r="E22" s="6" t="n"/>
      <c r="F22" s="6" t="n"/>
      <c r="G22" s="13">
        <f>IF(A22="","",C22-D22-E22-F22)</f>
        <v/>
      </c>
    </row>
    <row r="23">
      <c r="A23" s="17" t="n"/>
      <c r="B23" s="17" t="n"/>
      <c r="C23" s="6" t="n"/>
      <c r="D23" s="6" t="n"/>
      <c r="E23" s="6" t="n"/>
      <c r="F23" s="6" t="n"/>
      <c r="G23" s="13">
        <f>IF(A23="","",C23-D23-E23-F23)</f>
        <v/>
      </c>
    </row>
    <row r="24">
      <c r="A24" s="17" t="n"/>
      <c r="B24" s="17" t="n"/>
      <c r="C24" s="6" t="n"/>
      <c r="D24" s="6" t="n"/>
      <c r="E24" s="6" t="n"/>
      <c r="F24" s="6" t="n"/>
      <c r="G24" s="13">
        <f>IF(A24="","",C24-D24-E24-F24)</f>
        <v/>
      </c>
    </row>
    <row r="25">
      <c r="A25" s="17" t="n"/>
      <c r="B25" s="17" t="n"/>
      <c r="C25" s="6" t="n"/>
      <c r="D25" s="6" t="n"/>
      <c r="E25" s="6" t="n"/>
      <c r="F25" s="6" t="n"/>
      <c r="G25" s="13">
        <f>IF(A25="","",C25-D25-E25-F25)</f>
        <v/>
      </c>
    </row>
    <row r="26">
      <c r="A26" s="17" t="n"/>
      <c r="B26" s="17" t="n"/>
      <c r="C26" s="6" t="n"/>
      <c r="D26" s="6" t="n"/>
      <c r="E26" s="6" t="n"/>
      <c r="F26" s="6" t="n"/>
      <c r="G26" s="13">
        <f>IF(A26="","",C26-D26-E26-F26)</f>
        <v/>
      </c>
    </row>
    <row r="27">
      <c r="A27" s="17" t="n"/>
      <c r="B27" s="17" t="n"/>
      <c r="C27" s="6" t="n"/>
      <c r="D27" s="6" t="n"/>
      <c r="E27" s="6" t="n"/>
      <c r="F27" s="6" t="n"/>
      <c r="G27" s="13">
        <f>IF(A27="","",C27-D27-E27-F27)</f>
        <v/>
      </c>
    </row>
    <row r="28">
      <c r="A28" s="17" t="n"/>
      <c r="B28" s="17" t="n"/>
      <c r="C28" s="6" t="n"/>
      <c r="D28" s="6" t="n"/>
      <c r="E28" s="6" t="n"/>
      <c r="F28" s="6" t="n"/>
      <c r="G28" s="13">
        <f>IF(A28="","",C28-D28-E28-F28)</f>
        <v/>
      </c>
    </row>
    <row r="29">
      <c r="A29" s="17" t="n"/>
      <c r="B29" s="17" t="n"/>
      <c r="C29" s="6" t="n"/>
      <c r="D29" s="6" t="n"/>
      <c r="E29" s="6" t="n"/>
      <c r="F29" s="6" t="n"/>
      <c r="G29" s="13">
        <f>IF(A29="","",C29-D29-E29-F29)</f>
        <v/>
      </c>
    </row>
    <row r="30">
      <c r="A30" s="17" t="n"/>
      <c r="B30" s="17" t="n"/>
      <c r="C30" s="6" t="n"/>
      <c r="D30" s="6" t="n"/>
      <c r="E30" s="6" t="n"/>
      <c r="F30" s="6" t="n"/>
      <c r="G30" s="13">
        <f>IF(A30="","",C30-D30-E30-F30)</f>
        <v/>
      </c>
    </row>
    <row r="31">
      <c r="A31" s="17" t="n"/>
      <c r="B31" s="17" t="n"/>
      <c r="C31" s="6" t="n"/>
      <c r="D31" s="6" t="n"/>
      <c r="E31" s="6" t="n"/>
      <c r="F31" s="6" t="n"/>
      <c r="G31" s="13">
        <f>IF(A31="","",C31-D31-E31-F31)</f>
        <v/>
      </c>
    </row>
    <row r="32">
      <c r="A32" s="17" t="n"/>
      <c r="B32" s="17" t="n"/>
      <c r="C32" s="6" t="n"/>
      <c r="D32" s="6" t="n"/>
      <c r="E32" s="6" t="n"/>
      <c r="F32" s="6" t="n"/>
      <c r="G32" s="13">
        <f>IF(A32="","",C32-D32-E32-F32)</f>
        <v/>
      </c>
    </row>
    <row r="34">
      <c r="A34" s="3" t="inlineStr">
        <is>
          <t>STEP 3 - THE 90-DAY VERDICT</t>
        </is>
      </c>
    </row>
    <row r="35">
      <c r="A35" s="5" t="inlineStr">
        <is>
          <t>Service days logged</t>
        </is>
      </c>
      <c r="B35" s="15">
        <f>COUNTIF(A15:A32,"&lt;&gt;")</f>
        <v/>
      </c>
    </row>
    <row r="36">
      <c r="A36" s="5" t="inlineStr">
        <is>
          <t>Total sales</t>
        </is>
      </c>
      <c r="B36" s="13">
        <f>SUM(C15:C32)</f>
        <v/>
      </c>
    </row>
    <row r="37">
      <c r="A37" s="5" t="inlineStr">
        <is>
          <t>Total contribution</t>
        </is>
      </c>
      <c r="B37" s="13">
        <f>SUM(G15:G32)</f>
        <v/>
      </c>
    </row>
    <row r="38">
      <c r="A38" s="5" t="inlineStr">
        <is>
          <t>Average contribution per day</t>
        </is>
      </c>
      <c r="B38" s="13">
        <f>IF(COUNTIF(A15:A32,"&lt;&gt;")=0,0,SUM(G15:G32)/COUNTIF(A15:A32,"&lt;&gt;"))</f>
        <v/>
      </c>
    </row>
    <row r="39">
      <c r="A39" s="5" t="inlineStr">
        <is>
          <t>Days per month (logged / 3)</t>
        </is>
      </c>
      <c r="B39" s="15">
        <f>COUNTIF(A15:A32,"&lt;&gt;")/3</f>
        <v/>
      </c>
    </row>
    <row r="40">
      <c r="A40" s="5" t="inlineStr">
        <is>
          <t>VERDICT</t>
        </is>
      </c>
      <c r="B40" s="18">
        <f>IF(COUNTIF(A15:A32,"&lt;&gt;")=0,"Log some days first",IF(AND(B39&gt;=12,B38&gt;=300),"INVEST - add crew and calendar",IF(B38*B39&gt;B5,"HOLD - profitable but thin","CUT - lease it out or sell while it holds value")))</f>
        <v/>
      </c>
      <c r="D40" s="8" t="inlineStr">
        <is>
          <t>Set this decision date before you buy, not after.</t>
        </is>
      </c>
    </row>
    <row r="42">
      <c r="A42" s="5" t="inlineStr">
        <is>
          <t>Truck-driven visits back to the restaurant</t>
        </is>
      </c>
      <c r="B42" s="11" t="n">
        <v>0</v>
      </c>
      <c r="D42" s="8" t="inlineStr">
        <is>
          <t>Use a truck-only loyalty code so this is measurable, not a feeling.</t>
        </is>
      </c>
    </row>
    <row r="44">
      <c r="A44" s="8" t="inlineStr">
        <is>
          <t>Run the truck on the same POS as the restaurant so sales, labor and loyalty roll into one report - Cobblestone POS (cobblestonepos.com) is free, works on handhelds over a hotspot, and captures cards offline.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2026-08-27T12:12:13Z</dcterms:created>
  <dcterms:modified xmlns:dcterms="http://purl.org/dc/terms/" xmlns:xsi="http://www.w3.org/2001/XMLSchema-instance" xsi:type="dcterms:W3CDTF">2026-08-27T12:12:13Z</dcterms:modified>
</cp:coreProperties>
</file>