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12-Month P&amp;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2"/>
    </font>
    <font>
      <b val="1"/>
      <color rgb="002A2622"/>
    </font>
    <font>
      <color rgb="002A2622"/>
    </font>
    <font>
      <b val="1"/>
      <color rgb="00B5482E"/>
    </font>
    <font>
      <b val="1"/>
    </font>
    <font>
      <i val="1"/>
      <color rgb="008F7A6A"/>
      <sz val="9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164" fontId="6" fillId="0" borderId="0" pivotButton="0" quotePrefix="0" xfId="0"/>
    <xf numFmtId="9" fontId="5" fillId="2" borderId="0" pivotButton="0" quotePrefix="0" xfId="0"/>
    <xf numFmtId="164" fontId="5" fillId="2" borderId="0" pivotButton="0" quotePrefix="0" xfId="0"/>
    <xf numFmtId="9" fontId="7" fillId="0" borderId="0" pivotButton="0" quotePrefix="0" xfId="0"/>
    <xf numFmtId="9" fontId="6" fillId="0" borderId="0" pivotButton="0" quotePrefix="0" xfId="0"/>
    <xf numFmtId="0" fontId="8" fillId="0" borderId="0" pivotButton="0" quotePrefix="0" xfId="0"/>
    <xf numFmtId="0" fontId="9" fillId="3" borderId="0" applyAlignment="1" pivotButton="0" quotePrefix="0" xfId="0">
      <alignment vertical="center" wrapText="1"/>
    </xf>
    <xf numFmtId="164" fontId="0" fillId="0" borderId="0" pivotButton="0" quotePrefix="0" xfId="0"/>
    <xf numFmtId="0" fontId="5" fillId="0" borderId="0" pivotButton="0" quotePrefix="0" xfId="0"/>
    <xf numFmtId="165" fontId="0" fillId="0" borderId="0" pivotButton="0" quotePrefix="0" xfId="0"/>
    <xf numFmtId="165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12-Month Financial Projection Model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SALES ASSUMPTIONS</t>
        </is>
      </c>
    </row>
    <row r="5">
      <c r="A5" s="4" t="inlineStr">
        <is>
          <t>Seats</t>
        </is>
      </c>
      <c r="B5" s="5" t="n">
        <v>80</v>
      </c>
    </row>
    <row r="6">
      <c r="A6" s="4" t="inlineStr">
        <is>
          <t>Turns per day</t>
        </is>
      </c>
      <c r="B6" s="5" t="n">
        <v>1.8</v>
      </c>
    </row>
    <row r="7">
      <c r="A7" s="4" t="inlineStr">
        <is>
          <t>Average check $</t>
        </is>
      </c>
      <c r="B7" s="5" t="n">
        <v>32</v>
      </c>
    </row>
    <row r="8">
      <c r="A8" s="4" t="inlineStr">
        <is>
          <t>Days open per week</t>
        </is>
      </c>
      <c r="B8" s="5" t="n">
        <v>6</v>
      </c>
    </row>
    <row r="9">
      <c r="A9" s="4" t="inlineStr">
        <is>
          <t>Daily sales at full stride</t>
        </is>
      </c>
      <c r="B9" s="6">
        <f>B5*B6*B7</f>
        <v/>
      </c>
    </row>
    <row r="10">
      <c r="A10" s="4" t="inlineStr">
        <is>
          <t>Monthly sales at full stride</t>
        </is>
      </c>
      <c r="B10" s="6">
        <f>B9*B8*4.33</f>
        <v/>
      </c>
    </row>
    <row r="13">
      <c r="A13" s="3" t="inlineStr">
        <is>
          <t>COST ASSUMPTIONS (% of sales)</t>
        </is>
      </c>
    </row>
    <row r="14">
      <c r="A14" s="4" t="inlineStr">
        <is>
          <t>Food cost %</t>
        </is>
      </c>
      <c r="B14" s="7" t="n">
        <v>0.3</v>
      </c>
    </row>
    <row r="15">
      <c r="A15" s="4" t="inlineStr">
        <is>
          <t>Beverage cost %</t>
        </is>
      </c>
      <c r="B15" s="7" t="n">
        <v>0.21</v>
      </c>
    </row>
    <row r="16">
      <c r="A16" s="4" t="inlineStr">
        <is>
          <t>Labor incl. taxes %</t>
        </is>
      </c>
      <c r="B16" s="7" t="n">
        <v>0.31</v>
      </c>
    </row>
    <row r="17">
      <c r="A17" s="4" t="inlineStr">
        <is>
          <t>Other operating %</t>
        </is>
      </c>
      <c r="B17" s="7" t="n">
        <v>0.15</v>
      </c>
    </row>
    <row r="19">
      <c r="A19" s="3" t="inlineStr">
        <is>
          <t>FIXED MONTHLY COSTS</t>
        </is>
      </c>
    </row>
    <row r="20">
      <c r="A20" s="4" t="inlineStr">
        <is>
          <t>Rent + CAM + property tax $</t>
        </is>
      </c>
      <c r="B20" s="8" t="n">
        <v>9500</v>
      </c>
    </row>
    <row r="21">
      <c r="A21" s="4" t="inlineStr">
        <is>
          <t>Insurance $</t>
        </is>
      </c>
      <c r="B21" s="8" t="n">
        <v>900</v>
      </c>
    </row>
    <row r="22">
      <c r="A22" s="4" t="inlineStr">
        <is>
          <t>Loan payment $</t>
        </is>
      </c>
      <c r="B22" s="8" t="n">
        <v>3200</v>
      </c>
    </row>
    <row r="23">
      <c r="A23" s="4" t="inlineStr">
        <is>
          <t>Utilities base $</t>
        </is>
      </c>
      <c r="B23" s="8" t="n">
        <v>2400</v>
      </c>
    </row>
    <row r="24">
      <c r="A24" s="4" t="inlineStr">
        <is>
          <t>Other fixed $</t>
        </is>
      </c>
      <c r="B24" s="8" t="n">
        <v>1500</v>
      </c>
    </row>
    <row r="25">
      <c r="A25" s="4" t="inlineStr">
        <is>
          <t>Total fixed monthly</t>
        </is>
      </c>
      <c r="B25" s="6">
        <f>SUM(B20:B24)</f>
        <v/>
      </c>
    </row>
    <row r="28">
      <c r="A28" s="3" t="inlineStr">
        <is>
          <t>BREAK-EVEN</t>
        </is>
      </c>
    </row>
    <row r="29">
      <c r="A29" s="4" t="inlineStr">
        <is>
          <t>Variable cost %</t>
        </is>
      </c>
      <c r="B29" s="9">
        <f>B14+B16+B17</f>
        <v/>
      </c>
    </row>
    <row r="30">
      <c r="A30" s="4" t="inlineStr">
        <is>
          <t>Break-even monthly sales</t>
        </is>
      </c>
      <c r="B30" s="6">
        <f>B25/(1-B29)</f>
        <v/>
      </c>
    </row>
    <row r="31">
      <c r="A31" s="4" t="inlineStr">
        <is>
          <t>Break-even as % of capacity</t>
        </is>
      </c>
      <c r="B31" s="10">
        <f>IFERROR(B30/B11,0)</f>
        <v/>
      </c>
    </row>
    <row r="33">
      <c r="A33" s="11" t="inlineStr">
        <is>
          <t>If break-even needs more than ~80% of capacity, the model is too tight to survive a slow quarter.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/>
  <cols>
    <col width="2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</cols>
  <sheetData>
    <row r="1">
      <c r="A1" s="1" t="inlineStr">
        <is>
          <t>Month-by-Month Projection</t>
        </is>
      </c>
    </row>
    <row r="2">
      <c r="A2" s="2" t="inlineStr">
        <is>
          <t>The Restaurant Owner Hub  ·  free tool</t>
        </is>
      </c>
    </row>
    <row r="4">
      <c r="A4" s="12" t="inlineStr">
        <is>
          <t>Line</t>
        </is>
      </c>
      <c r="B4" s="12" t="inlineStr">
        <is>
          <t>M1</t>
        </is>
      </c>
      <c r="C4" s="12" t="inlineStr">
        <is>
          <t>M2</t>
        </is>
      </c>
      <c r="D4" s="12" t="inlineStr">
        <is>
          <t>M3</t>
        </is>
      </c>
      <c r="E4" s="12" t="inlineStr">
        <is>
          <t>M4</t>
        </is>
      </c>
      <c r="F4" s="12" t="inlineStr">
        <is>
          <t>M5</t>
        </is>
      </c>
      <c r="G4" s="12" t="inlineStr">
        <is>
          <t>M6</t>
        </is>
      </c>
      <c r="H4" s="12" t="inlineStr">
        <is>
          <t>M7</t>
        </is>
      </c>
      <c r="I4" s="12" t="inlineStr">
        <is>
          <t>M8</t>
        </is>
      </c>
      <c r="J4" s="12" t="inlineStr">
        <is>
          <t>M9</t>
        </is>
      </c>
      <c r="K4" s="12" t="inlineStr">
        <is>
          <t>M10</t>
        </is>
      </c>
      <c r="L4" s="12" t="inlineStr">
        <is>
          <t>M11</t>
        </is>
      </c>
      <c r="M4" s="12" t="inlineStr">
        <is>
          <t>M12</t>
        </is>
      </c>
      <c r="N4" s="12" t="inlineStr">
        <is>
          <t>Year 1</t>
        </is>
      </c>
    </row>
    <row r="5">
      <c r="A5" s="4" t="inlineStr">
        <is>
          <t>Ramp % of capacity</t>
        </is>
      </c>
      <c r="B5" s="7" t="n">
        <v>0.55</v>
      </c>
      <c r="C5" s="7" t="n">
        <v>0.62</v>
      </c>
      <c r="D5" s="7" t="n">
        <v>0.7</v>
      </c>
      <c r="E5" s="7" t="n">
        <v>0.75</v>
      </c>
      <c r="F5" s="7" t="n">
        <v>0.8</v>
      </c>
      <c r="G5" s="7" t="n">
        <v>0.85</v>
      </c>
      <c r="H5" s="7" t="n">
        <v>0.88</v>
      </c>
      <c r="I5" s="7" t="n">
        <v>0.9</v>
      </c>
      <c r="J5" s="7" t="n">
        <v>0.93</v>
      </c>
      <c r="K5" s="7" t="n">
        <v>0.95</v>
      </c>
      <c r="L5" s="7" t="n">
        <v>0.98</v>
      </c>
      <c r="M5" s="7" t="n">
        <v>1</v>
      </c>
    </row>
    <row r="6">
      <c r="A6" s="4" t="inlineStr">
        <is>
          <t>Net sales</t>
        </is>
      </c>
      <c r="B6" s="13">
        <f>Assumptions!$B$11*B5</f>
        <v/>
      </c>
      <c r="C6" s="13">
        <f>Assumptions!$B$11*C5</f>
        <v/>
      </c>
      <c r="D6" s="13">
        <f>Assumptions!$B$11*D5</f>
        <v/>
      </c>
      <c r="E6" s="13">
        <f>Assumptions!$B$11*E5</f>
        <v/>
      </c>
      <c r="F6" s="13">
        <f>Assumptions!$B$11*F5</f>
        <v/>
      </c>
      <c r="G6" s="13">
        <f>Assumptions!$B$11*G5</f>
        <v/>
      </c>
      <c r="H6" s="13">
        <f>Assumptions!$B$11*H5</f>
        <v/>
      </c>
      <c r="I6" s="13">
        <f>Assumptions!$B$11*I5</f>
        <v/>
      </c>
      <c r="J6" s="13">
        <f>Assumptions!$B$11*J5</f>
        <v/>
      </c>
      <c r="K6" s="13">
        <f>Assumptions!$B$11*K5</f>
        <v/>
      </c>
      <c r="L6" s="13">
        <f>Assumptions!$B$11*L5</f>
        <v/>
      </c>
      <c r="M6" s="13">
        <f>Assumptions!$B$11*M5</f>
        <v/>
      </c>
      <c r="N6" s="6">
        <f>SUM(B6:M6)</f>
        <v/>
      </c>
    </row>
    <row r="7">
      <c r="A7" s="14" t="inlineStr">
        <is>
          <t>Food &amp; beverage cost</t>
        </is>
      </c>
      <c r="B7" s="13">
        <f>-B6*(Assumptions!$B$14+Assumptions!$B$15)/2</f>
        <v/>
      </c>
      <c r="C7" s="13">
        <f>-C6*(Assumptions!$B$14+Assumptions!$B$15)/2</f>
        <v/>
      </c>
      <c r="D7" s="13">
        <f>-D6*(Assumptions!$B$14+Assumptions!$B$15)/2</f>
        <v/>
      </c>
      <c r="E7" s="13">
        <f>-E6*(Assumptions!$B$14+Assumptions!$B$15)/2</f>
        <v/>
      </c>
      <c r="F7" s="13">
        <f>-F6*(Assumptions!$B$14+Assumptions!$B$15)/2</f>
        <v/>
      </c>
      <c r="G7" s="13">
        <f>-G6*(Assumptions!$B$14+Assumptions!$B$15)/2</f>
        <v/>
      </c>
      <c r="H7" s="13">
        <f>-H6*(Assumptions!$B$14+Assumptions!$B$15)/2</f>
        <v/>
      </c>
      <c r="I7" s="13">
        <f>-I6*(Assumptions!$B$14+Assumptions!$B$15)/2</f>
        <v/>
      </c>
      <c r="J7" s="13">
        <f>-J6*(Assumptions!$B$14+Assumptions!$B$15)/2</f>
        <v/>
      </c>
      <c r="K7" s="13">
        <f>-K6*(Assumptions!$B$14+Assumptions!$B$15)/2</f>
        <v/>
      </c>
      <c r="L7" s="13">
        <f>-L6*(Assumptions!$B$14+Assumptions!$B$15)/2</f>
        <v/>
      </c>
      <c r="M7" s="13">
        <f>-M6*(Assumptions!$B$14+Assumptions!$B$15)/2</f>
        <v/>
      </c>
      <c r="N7" s="6">
        <f>SUM(B7:M7)</f>
        <v/>
      </c>
    </row>
    <row r="8">
      <c r="A8" s="14" t="inlineStr">
        <is>
          <t>Labor cost</t>
        </is>
      </c>
      <c r="B8" s="13">
        <f>-B6*Assumptions!$B$17</f>
        <v/>
      </c>
      <c r="C8" s="13">
        <f>-C6*Assumptions!$B$17</f>
        <v/>
      </c>
      <c r="D8" s="13">
        <f>-D6*Assumptions!$B$17</f>
        <v/>
      </c>
      <c r="E8" s="13">
        <f>-E6*Assumptions!$B$17</f>
        <v/>
      </c>
      <c r="F8" s="13">
        <f>-F6*Assumptions!$B$17</f>
        <v/>
      </c>
      <c r="G8" s="13">
        <f>-G6*Assumptions!$B$17</f>
        <v/>
      </c>
      <c r="H8" s="13">
        <f>-H6*Assumptions!$B$17</f>
        <v/>
      </c>
      <c r="I8" s="13">
        <f>-I6*Assumptions!$B$17</f>
        <v/>
      </c>
      <c r="J8" s="13">
        <f>-J6*Assumptions!$B$17</f>
        <v/>
      </c>
      <c r="K8" s="13">
        <f>-K6*Assumptions!$B$17</f>
        <v/>
      </c>
      <c r="L8" s="13">
        <f>-L6*Assumptions!$B$17</f>
        <v/>
      </c>
      <c r="M8" s="13">
        <f>-M6*Assumptions!$B$17</f>
        <v/>
      </c>
      <c r="N8" s="6">
        <f>SUM(B8:M8)</f>
        <v/>
      </c>
    </row>
    <row r="9">
      <c r="A9" s="14" t="inlineStr">
        <is>
          <t>Other operating</t>
        </is>
      </c>
      <c r="B9" s="13">
        <f>-B6*Assumptions!$B$18</f>
        <v/>
      </c>
      <c r="C9" s="13">
        <f>-C6*Assumptions!$B$18</f>
        <v/>
      </c>
      <c r="D9" s="13">
        <f>-D6*Assumptions!$B$18</f>
        <v/>
      </c>
      <c r="E9" s="13">
        <f>-E6*Assumptions!$B$18</f>
        <v/>
      </c>
      <c r="F9" s="13">
        <f>-F6*Assumptions!$B$18</f>
        <v/>
      </c>
      <c r="G9" s="13">
        <f>-G6*Assumptions!$B$18</f>
        <v/>
      </c>
      <c r="H9" s="13">
        <f>-H6*Assumptions!$B$18</f>
        <v/>
      </c>
      <c r="I9" s="13">
        <f>-I6*Assumptions!$B$18</f>
        <v/>
      </c>
      <c r="J9" s="13">
        <f>-J6*Assumptions!$B$18</f>
        <v/>
      </c>
      <c r="K9" s="13">
        <f>-K6*Assumptions!$B$18</f>
        <v/>
      </c>
      <c r="L9" s="13">
        <f>-L6*Assumptions!$B$18</f>
        <v/>
      </c>
      <c r="M9" s="13">
        <f>-M6*Assumptions!$B$18</f>
        <v/>
      </c>
      <c r="N9" s="6">
        <f>SUM(B9:M9)</f>
        <v/>
      </c>
    </row>
    <row r="10">
      <c r="A10" s="14" t="inlineStr">
        <is>
          <t>Fixed costs</t>
        </is>
      </c>
      <c r="B10" s="13">
        <f>-Assumptions!$B$25</f>
        <v/>
      </c>
      <c r="C10" s="13">
        <f>-Assumptions!$B$25</f>
        <v/>
      </c>
      <c r="D10" s="13">
        <f>-Assumptions!$B$25</f>
        <v/>
      </c>
      <c r="E10" s="13">
        <f>-Assumptions!$B$25</f>
        <v/>
      </c>
      <c r="F10" s="13">
        <f>-Assumptions!$B$25</f>
        <v/>
      </c>
      <c r="G10" s="13">
        <f>-Assumptions!$B$25</f>
        <v/>
      </c>
      <c r="H10" s="13">
        <f>-Assumptions!$B$25</f>
        <v/>
      </c>
      <c r="I10" s="13">
        <f>-Assumptions!$B$25</f>
        <v/>
      </c>
      <c r="J10" s="13">
        <f>-Assumptions!$B$25</f>
        <v/>
      </c>
      <c r="K10" s="13">
        <f>-Assumptions!$B$25</f>
        <v/>
      </c>
      <c r="L10" s="13">
        <f>-Assumptions!$B$25</f>
        <v/>
      </c>
      <c r="M10" s="13">
        <f>-Assumptions!$B$25</f>
        <v/>
      </c>
      <c r="N10" s="6">
        <f>SUM(B10:M10)</f>
        <v/>
      </c>
    </row>
    <row r="11">
      <c r="A11" s="4" t="inlineStr">
        <is>
          <t>Net profit</t>
        </is>
      </c>
      <c r="B11" s="6">
        <f>SUM(B6:B10)</f>
        <v/>
      </c>
      <c r="C11" s="6">
        <f>SUM(C6:C10)</f>
        <v/>
      </c>
      <c r="D11" s="6">
        <f>SUM(D6:D10)</f>
        <v/>
      </c>
      <c r="E11" s="6">
        <f>SUM(E6:E10)</f>
        <v/>
      </c>
      <c r="F11" s="6">
        <f>SUM(F6:F10)</f>
        <v/>
      </c>
      <c r="G11" s="6">
        <f>SUM(G6:G10)</f>
        <v/>
      </c>
      <c r="H11" s="6">
        <f>SUM(H6:H10)</f>
        <v/>
      </c>
      <c r="I11" s="6">
        <f>SUM(I6:I10)</f>
        <v/>
      </c>
      <c r="J11" s="6">
        <f>SUM(J6:J10)</f>
        <v/>
      </c>
      <c r="K11" s="6">
        <f>SUM(K6:K10)</f>
        <v/>
      </c>
      <c r="L11" s="6">
        <f>SUM(L6:L10)</f>
        <v/>
      </c>
      <c r="M11" s="6">
        <f>SUM(M6:M10)</f>
        <v/>
      </c>
      <c r="N11" s="6">
        <f>SUM(B11:M11)</f>
        <v/>
      </c>
    </row>
    <row r="13">
      <c r="A13" s="4" t="inlineStr">
        <is>
          <t>Net margin %</t>
        </is>
      </c>
      <c r="B13" s="15">
        <f>IFERROR(B11/B6,0)</f>
        <v/>
      </c>
      <c r="C13" s="15">
        <f>IFERROR(C11/C6,0)</f>
        <v/>
      </c>
      <c r="D13" s="15">
        <f>IFERROR(D11/D6,0)</f>
        <v/>
      </c>
      <c r="E13" s="15">
        <f>IFERROR(E11/E6,0)</f>
        <v/>
      </c>
      <c r="F13" s="15">
        <f>IFERROR(F11/F6,0)</f>
        <v/>
      </c>
      <c r="G13" s="15">
        <f>IFERROR(G11/G6,0)</f>
        <v/>
      </c>
      <c r="H13" s="15">
        <f>IFERROR(H11/H6,0)</f>
        <v/>
      </c>
      <c r="I13" s="15">
        <f>IFERROR(I11/I6,0)</f>
        <v/>
      </c>
      <c r="J13" s="15">
        <f>IFERROR(J11/J6,0)</f>
        <v/>
      </c>
      <c r="K13" s="15">
        <f>IFERROR(K11/K6,0)</f>
        <v/>
      </c>
      <c r="L13" s="15">
        <f>IFERROR(L11/L6,0)</f>
        <v/>
      </c>
      <c r="M13" s="15">
        <f>IFERROR(M11/M6,0)</f>
        <v/>
      </c>
      <c r="N13" s="16">
        <f>IFERROR(N11/N6,0)</f>
        <v/>
      </c>
    </row>
    <row r="15">
      <c r="A15" s="11" t="inlineStr">
        <is>
          <t>Adjust the yellow ramp row for your market. Independents commonly land at 3-8% net in year 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2026-07-18T12:16:29Z</dcterms:created>
  <dcterms:modified xmlns:dcterms="http://purl.org/dc/terms/" xmlns:xsi="http://www.w3.org/2001/XMLSchema-instance" xsi:type="dcterms:W3CDTF">2026-07-18T12:16:29Z</dcterms:modified>
</cp:coreProperties>
</file>